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gyetem\Minosegbiztositas\4.ActivitateDeCercetare\2019-2021\"/>
    </mc:Choice>
  </mc:AlternateContent>
  <bookViews>
    <workbookView xWindow="0" yWindow="0" windowWidth="9225" windowHeight="6630" activeTab="3"/>
  </bookViews>
  <sheets>
    <sheet name="Munka12" sheetId="1" r:id="rId1"/>
    <sheet name="Munka13" sheetId="2" r:id="rId2"/>
    <sheet name="Munka14" sheetId="3" r:id="rId3"/>
    <sheet name="Munka15" sheetId="4" r:id="rId4"/>
  </sheets>
  <definedNames>
    <definedName name="_GoBack" localSheetId="1">Munka13!#REF!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4" l="1"/>
  <c r="F39" i="4"/>
  <c r="F32" i="4"/>
  <c r="F25" i="4"/>
  <c r="F18" i="4"/>
  <c r="F11" i="4"/>
  <c r="F7" i="3"/>
  <c r="G7" i="3"/>
  <c r="I7" i="3"/>
  <c r="J7" i="3"/>
  <c r="K7" i="3"/>
  <c r="L7" i="3"/>
  <c r="M7" i="3"/>
  <c r="E7" i="3"/>
  <c r="D7" i="3"/>
  <c r="H11" i="4" l="1"/>
  <c r="I11" i="4"/>
  <c r="J11" i="4"/>
  <c r="K11" i="4"/>
  <c r="L11" i="4"/>
  <c r="M11" i="4"/>
  <c r="H18" i="4"/>
  <c r="I18" i="4"/>
  <c r="J18" i="4"/>
  <c r="K18" i="4"/>
  <c r="L18" i="4"/>
  <c r="M18" i="4"/>
  <c r="H25" i="4"/>
  <c r="I25" i="4"/>
  <c r="J25" i="4"/>
  <c r="K25" i="4"/>
  <c r="L25" i="4"/>
  <c r="M25" i="4"/>
  <c r="H32" i="4"/>
  <c r="I32" i="4"/>
  <c r="J32" i="4"/>
  <c r="K32" i="4"/>
  <c r="L32" i="4"/>
  <c r="M32" i="4"/>
  <c r="H39" i="4"/>
  <c r="I39" i="4"/>
  <c r="J39" i="4"/>
  <c r="K39" i="4"/>
  <c r="L39" i="4"/>
  <c r="M39" i="4"/>
  <c r="H46" i="4"/>
  <c r="I46" i="4"/>
  <c r="J46" i="4"/>
  <c r="K46" i="4"/>
  <c r="L46" i="4"/>
  <c r="M46" i="4"/>
  <c r="D24" i="2"/>
  <c r="E24" i="2"/>
  <c r="F24" i="2"/>
  <c r="G24" i="2"/>
  <c r="H24" i="2"/>
  <c r="I24" i="2"/>
  <c r="J24" i="2"/>
  <c r="K24" i="2"/>
  <c r="L24" i="2"/>
  <c r="L26" i="2" s="1"/>
  <c r="M24" i="2"/>
  <c r="G46" i="4"/>
  <c r="G39" i="4"/>
  <c r="G32" i="4"/>
  <c r="G25" i="4"/>
  <c r="G18" i="4"/>
  <c r="G11" i="4"/>
  <c r="M13" i="3"/>
  <c r="L13" i="3"/>
  <c r="K13" i="3"/>
  <c r="J13" i="3"/>
  <c r="I13" i="3"/>
  <c r="H13" i="3"/>
  <c r="H7" i="3" s="1"/>
  <c r="H8" i="3" s="1"/>
  <c r="G13" i="3"/>
  <c r="F13" i="3"/>
  <c r="E13" i="3"/>
  <c r="D13" i="3"/>
  <c r="M8" i="3"/>
  <c r="L8" i="3"/>
  <c r="K8" i="3"/>
  <c r="J8" i="3"/>
  <c r="I8" i="3"/>
  <c r="G8" i="3"/>
  <c r="F8" i="3"/>
  <c r="E8" i="3"/>
  <c r="D8" i="3"/>
  <c r="N7" i="3"/>
  <c r="N6" i="3"/>
  <c r="M25" i="2"/>
  <c r="L25" i="2"/>
  <c r="K25" i="2"/>
  <c r="J25" i="2"/>
  <c r="I25" i="2"/>
  <c r="H25" i="2"/>
  <c r="G25" i="2"/>
  <c r="F25" i="2"/>
  <c r="E25" i="2"/>
  <c r="D25" i="2"/>
  <c r="M23" i="2"/>
  <c r="L23" i="2"/>
  <c r="K23" i="2"/>
  <c r="J23" i="2"/>
  <c r="I23" i="2"/>
  <c r="H23" i="2"/>
  <c r="G23" i="2"/>
  <c r="F23" i="2"/>
  <c r="E23" i="2"/>
  <c r="D23" i="2"/>
  <c r="N22" i="2"/>
  <c r="N21" i="2"/>
  <c r="M20" i="2"/>
  <c r="L20" i="2"/>
  <c r="K20" i="2"/>
  <c r="J20" i="2"/>
  <c r="I20" i="2"/>
  <c r="H20" i="2"/>
  <c r="G20" i="2"/>
  <c r="F20" i="2"/>
  <c r="E20" i="2"/>
  <c r="D20" i="2"/>
  <c r="N19" i="2"/>
  <c r="N18" i="2"/>
  <c r="M17" i="2"/>
  <c r="L17" i="2"/>
  <c r="K17" i="2"/>
  <c r="J17" i="2"/>
  <c r="I17" i="2"/>
  <c r="H17" i="2"/>
  <c r="G17" i="2"/>
  <c r="F17" i="2"/>
  <c r="E17" i="2"/>
  <c r="D17" i="2"/>
  <c r="N16" i="2"/>
  <c r="N15" i="2"/>
  <c r="M14" i="2"/>
  <c r="L14" i="2"/>
  <c r="K14" i="2"/>
  <c r="J14" i="2"/>
  <c r="I14" i="2"/>
  <c r="H14" i="2"/>
  <c r="G14" i="2"/>
  <c r="F14" i="2"/>
  <c r="E14" i="2"/>
  <c r="D14" i="2"/>
  <c r="N13" i="2"/>
  <c r="N12" i="2"/>
  <c r="M11" i="2"/>
  <c r="L11" i="2"/>
  <c r="K11" i="2"/>
  <c r="J11" i="2"/>
  <c r="I11" i="2"/>
  <c r="H11" i="2"/>
  <c r="G11" i="2"/>
  <c r="F11" i="2"/>
  <c r="E11" i="2"/>
  <c r="D11" i="2"/>
  <c r="N10" i="2"/>
  <c r="N9" i="2"/>
  <c r="M8" i="2"/>
  <c r="L8" i="2"/>
  <c r="K8" i="2"/>
  <c r="J8" i="2"/>
  <c r="I8" i="2"/>
  <c r="H8" i="2"/>
  <c r="G8" i="2"/>
  <c r="F8" i="2"/>
  <c r="E8" i="2"/>
  <c r="D8" i="2"/>
  <c r="N7" i="2"/>
  <c r="N25" i="2" s="1"/>
  <c r="N6" i="2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R22" i="1"/>
  <c r="R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R19" i="1"/>
  <c r="R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R16" i="1"/>
  <c r="R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R13" i="1"/>
  <c r="R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R10" i="1"/>
  <c r="R9" i="1"/>
  <c r="Q8" i="1"/>
  <c r="P8" i="1"/>
  <c r="O8" i="1"/>
  <c r="N8" i="1"/>
  <c r="M8" i="1"/>
  <c r="L8" i="1"/>
  <c r="K8" i="1"/>
  <c r="J8" i="1"/>
  <c r="I8" i="1"/>
  <c r="H8" i="1"/>
  <c r="G8" i="1"/>
  <c r="F8" i="1"/>
  <c r="E8" i="1"/>
  <c r="X7" i="1"/>
  <c r="R7" i="1"/>
  <c r="R6" i="1"/>
  <c r="F47" i="4" l="1"/>
  <c r="K47" i="4"/>
  <c r="D26" i="2"/>
  <c r="H26" i="2"/>
  <c r="J47" i="4"/>
  <c r="R11" i="1"/>
  <c r="M47" i="4"/>
  <c r="I47" i="4"/>
  <c r="L47" i="4"/>
  <c r="H47" i="4"/>
  <c r="R23" i="1"/>
  <c r="G47" i="4"/>
  <c r="N8" i="3"/>
  <c r="N8" i="2"/>
  <c r="N20" i="2"/>
  <c r="N23" i="2"/>
  <c r="N17" i="2"/>
  <c r="N14" i="2"/>
  <c r="N11" i="2"/>
  <c r="G26" i="2"/>
  <c r="K26" i="2"/>
  <c r="E26" i="2"/>
  <c r="I26" i="2"/>
  <c r="M26" i="2"/>
  <c r="F26" i="2"/>
  <c r="J26" i="2"/>
  <c r="R25" i="1"/>
  <c r="R14" i="1"/>
  <c r="R17" i="1"/>
  <c r="R24" i="1"/>
  <c r="R20" i="1"/>
  <c r="R8" i="1"/>
  <c r="N24" i="2"/>
  <c r="N26" i="2" s="1"/>
</calcChain>
</file>

<file path=xl/sharedStrings.xml><?xml version="1.0" encoding="utf-8"?>
<sst xmlns="http://schemas.openxmlformats.org/spreadsheetml/2006/main" count="181" uniqueCount="80">
  <si>
    <t>Facultatea</t>
  </si>
  <si>
    <t>Departamentul</t>
  </si>
  <si>
    <t>Anul</t>
  </si>
  <si>
    <t>Articole ISI</t>
  </si>
  <si>
    <t>Articole BDI</t>
  </si>
  <si>
    <t>Articole în reviste CNCSIS f</t>
  </si>
  <si>
    <t>Articole în reviste CNCS f</t>
  </si>
  <si>
    <t>Articole în reviste din străinătate</t>
  </si>
  <si>
    <t>Articole în alte reviste din ţară</t>
  </si>
  <si>
    <t>Creaţii artistice</t>
  </si>
  <si>
    <t xml:space="preserve">Brevete </t>
  </si>
  <si>
    <t xml:space="preserve">Cărţi la edituri CNCSIS </t>
  </si>
  <si>
    <t xml:space="preserve">Cărţi la edituri CNCS </t>
  </si>
  <si>
    <t>Cărţi la alte edituri</t>
  </si>
  <si>
    <t>Capitole de cărţi</t>
  </si>
  <si>
    <t xml:space="preserve">Articole în extenso în volume manifestărilor ştiinţifice şi artistice </t>
  </si>
  <si>
    <t xml:space="preserve">În total </t>
  </si>
  <si>
    <t xml:space="preserve">(Nu ISI sau BDI) </t>
  </si>
  <si>
    <t>(Nu ISI sau BDI)</t>
  </si>
  <si>
    <t>de Științe Tehnice și Umaniste Tg. Mureș</t>
  </si>
  <si>
    <t>Inginerie mecanică</t>
  </si>
  <si>
    <t>diff.</t>
  </si>
  <si>
    <t>Inginerie electrică</t>
  </si>
  <si>
    <t>Științe sociale aplicate</t>
  </si>
  <si>
    <t>Lingvistică aplicată</t>
  </si>
  <si>
    <t>Horticultură</t>
  </si>
  <si>
    <t>Matematică-informatică</t>
  </si>
  <si>
    <t xml:space="preserve">Total facultate </t>
  </si>
  <si>
    <r>
      <t xml:space="preserve">Tabel 4.2. </t>
    </r>
    <r>
      <rPr>
        <i/>
        <sz val="11"/>
        <color theme="1"/>
        <rFont val="Calibri Light"/>
        <family val="1"/>
        <scheme val="major"/>
      </rPr>
      <t>Rezultatele cercetării oglindite prin granturi şi contracte de cercetare la nivelul departamentelor și facultăţilor Universității pe anii 2015 şi 2016</t>
    </r>
  </si>
  <si>
    <t xml:space="preserve">Facultatea </t>
  </si>
  <si>
    <t>Granturi IPC</t>
  </si>
  <si>
    <t>Granturi  CNCSIS</t>
  </si>
  <si>
    <t>Granturi  ale Acad. Maghiară de Ştiinţe</t>
  </si>
  <si>
    <t>Alte granturi externe</t>
  </si>
  <si>
    <t>Contracte de cercetare</t>
  </si>
  <si>
    <t>Granturi  Acad. Maghiară de Ştiinţe</t>
  </si>
  <si>
    <t>Valoare totală  la nivel de Universitate</t>
  </si>
  <si>
    <t>Număr</t>
  </si>
  <si>
    <t>Valori în RON ce revine Universității Sapientia</t>
  </si>
  <si>
    <t>de Științe Tehnice și Umaniste din Tg. Mureș</t>
  </si>
  <si>
    <t>Inginerie Mecanică</t>
  </si>
  <si>
    <t>Dif.</t>
  </si>
  <si>
    <t>Inginerie Electrică</t>
  </si>
  <si>
    <t>Științe Sociale Aplicate</t>
  </si>
  <si>
    <t>Lingvistică Aplicată</t>
  </si>
  <si>
    <t>Matematică-Informatică</t>
  </si>
  <si>
    <t>Total facultate</t>
  </si>
  <si>
    <t>dif</t>
  </si>
  <si>
    <t>Manifestări științifice sau cultural artistice  internaţionale</t>
  </si>
  <si>
    <t>Manifestări științifice sau cultural artistice  naţionale</t>
  </si>
  <si>
    <t>Work-shopuri  (Mese rotunde)</t>
  </si>
  <si>
    <t>Conferinţe susţinute de personalităţi recunoscute pe plan internaţional naţional şi</t>
  </si>
  <si>
    <t>Expoziţii</t>
  </si>
  <si>
    <t>Festiva-luri artistice</t>
  </si>
  <si>
    <t>Lansări de carte</t>
  </si>
  <si>
    <t>Conferințe organizate în centrele de excelenţă  (Szakkollegium)</t>
  </si>
  <si>
    <t>Concursuri profesionale şi artistice la nivel național</t>
  </si>
  <si>
    <t>Zilele porţilor deschise</t>
  </si>
  <si>
    <t>TOTAL</t>
  </si>
  <si>
    <t>anyt</t>
  </si>
  <si>
    <t>att</t>
  </si>
  <si>
    <t>mit</t>
  </si>
  <si>
    <t>gmt</t>
  </si>
  <si>
    <t>vmt</t>
  </si>
  <si>
    <t>kmt</t>
  </si>
  <si>
    <t>Categoria manifestării</t>
  </si>
  <si>
    <t>Nivelul mani-festării</t>
  </si>
  <si>
    <t>Anul manifestării</t>
  </si>
  <si>
    <t>Manifestări organizate de instituţie</t>
  </si>
  <si>
    <t>Naţional</t>
  </si>
  <si>
    <t>Internaţ.</t>
  </si>
  <si>
    <t>Manifestări organizate în care instituţia este coorganizator</t>
  </si>
  <si>
    <t>Manifestări ştiinţifice organizate de alte instituţii</t>
  </si>
  <si>
    <t xml:space="preserve">Total </t>
  </si>
  <si>
    <t>Total</t>
  </si>
  <si>
    <t xml:space="preserve">Kerem ide tültse ki minden tanszek a 2019-es adatokat  </t>
  </si>
  <si>
    <t>Tabel 4.1. Rezultatele activităţii de cercetare oglindite prin publicaţii la nivelul departamentelor și facultăţilor universității pe anii 2019 şi 2020</t>
  </si>
  <si>
    <r>
      <t>Tabel 4.3. Sinteza evenimentelor organizate la nivelul facultăților în</t>
    </r>
    <r>
      <rPr>
        <i/>
        <sz val="11"/>
        <color theme="1"/>
        <rFont val="Calibri Light"/>
        <family val="1"/>
        <scheme val="major"/>
      </rPr>
      <t xml:space="preserve"> 2019 şi 2020</t>
    </r>
  </si>
  <si>
    <t>Csak ezen az oldalon csak ebbe a tablazatba kell irni</t>
  </si>
  <si>
    <t>Tabelul 4.4. Participări la manifestări ştiinţifice şi artistice ale cadrelor didactice din departamentele și facultățile Universității Sapientia în anii 2019 și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</si>
</sst>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2" x14ac:knownFonts="1">
    <font>
      <sz val="11"/>
      <color theme="1"/>
      <name val="Calibri"/>
      <family val="2"/>
      <scheme val="minor"/>
    </font>
    <font>
      <i/>
      <sz val="1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name val="Calibri Light"/>
      <family val="1"/>
      <scheme val="maj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 Light"/>
      <family val="1"/>
      <scheme val="major"/>
    </font>
    <font>
      <i/>
      <sz val="11"/>
      <color rgb="FF000000"/>
      <name val="Calibri Light"/>
      <family val="1"/>
      <scheme val="major"/>
    </font>
    <font>
      <i/>
      <sz val="11"/>
      <color theme="1"/>
      <name val="Calibri Light"/>
      <family val="1"/>
      <scheme val="major"/>
    </font>
    <font>
      <b/>
      <sz val="10"/>
      <color rgb="FF000000"/>
      <name val="Calibri Light"/>
      <family val="1"/>
      <scheme val="major"/>
    </font>
    <font>
      <sz val="11"/>
      <color rgb="FF000000"/>
      <name val="Calibri Light"/>
      <family val="1"/>
      <scheme val="maj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  <charset val="238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38"/>
    </font>
    <font>
      <sz val="10"/>
      <color rgb="FF00000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 Light"/>
      <family val="2"/>
      <scheme val="maj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6E6E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04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top" textRotation="90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7" fillId="0" borderId="1" xfId="1" applyBorder="1"/>
    <xf numFmtId="1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1" xfId="2" applyFill="1" applyBorder="1"/>
    <xf numFmtId="0" fontId="6" fillId="2" borderId="5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9" fillId="0" borderId="0" xfId="0" applyFont="1"/>
    <xf numFmtId="0" fontId="4" fillId="0" borderId="1" xfId="0" applyFont="1" applyBorder="1" applyAlignment="1">
      <alignment horizontal="center" textRotation="90" wrapText="1"/>
    </xf>
    <xf numFmtId="0" fontId="12" fillId="0" borderId="1" xfId="0" applyFont="1" applyBorder="1" applyAlignment="1">
      <alignment vertical="top" textRotation="90" wrapText="1"/>
    </xf>
    <xf numFmtId="0" fontId="12" fillId="0" borderId="2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right" wrapText="1"/>
    </xf>
    <xf numFmtId="0" fontId="15" fillId="0" borderId="6" xfId="0" applyFont="1" applyBorder="1" applyAlignment="1">
      <alignment wrapText="1"/>
    </xf>
    <xf numFmtId="0" fontId="16" fillId="0" borderId="1" xfId="1" applyFont="1" applyBorder="1" applyAlignment="1">
      <alignment vertical="center" wrapText="1"/>
    </xf>
    <xf numFmtId="0" fontId="17" fillId="0" borderId="1" xfId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64" fontId="16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64" fontId="17" fillId="0" borderId="1" xfId="0" applyNumberFormat="1" applyFont="1" applyBorder="1" applyAlignment="1">
      <alignment vertical="center" wrapText="1"/>
    </xf>
    <xf numFmtId="0" fontId="18" fillId="0" borderId="1" xfId="2" applyFont="1" applyFill="1" applyBorder="1" applyAlignment="1">
      <alignment vertical="center" wrapText="1"/>
    </xf>
    <xf numFmtId="0" fontId="19" fillId="0" borderId="1" xfId="2" applyFont="1" applyFill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4" fillId="0" borderId="1" xfId="0" applyFont="1" applyBorder="1" applyAlignment="1">
      <alignment horizontal="right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top" textRotation="90" wrapText="1"/>
    </xf>
    <xf numFmtId="0" fontId="3" fillId="0" borderId="1" xfId="0" applyFont="1" applyBorder="1" applyAlignment="1">
      <alignment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vertical="top" textRotation="90" wrapText="1"/>
    </xf>
    <xf numFmtId="0" fontId="21" fillId="0" borderId="2" xfId="0" applyFont="1" applyBorder="1" applyAlignment="1">
      <alignment vertical="top" textRotation="90" wrapText="1"/>
    </xf>
    <xf numFmtId="1" fontId="6" fillId="2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7" fillId="0" borderId="1" xfId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6" fillId="0" borderId="1" xfId="0" applyFont="1" applyFill="1" applyBorder="1"/>
    <xf numFmtId="0" fontId="24" fillId="0" borderId="1" xfId="2" applyFont="1" applyFill="1" applyBorder="1"/>
    <xf numFmtId="0" fontId="25" fillId="0" borderId="1" xfId="0" applyFont="1" applyFill="1" applyBorder="1"/>
    <xf numFmtId="0" fontId="26" fillId="0" borderId="1" xfId="1" applyFont="1" applyFill="1" applyBorder="1"/>
    <xf numFmtId="0" fontId="27" fillId="0" borderId="1" xfId="0" applyFont="1" applyFill="1" applyBorder="1"/>
    <xf numFmtId="0" fontId="29" fillId="0" borderId="1" xfId="1" applyFont="1" applyBorder="1" applyAlignment="1">
      <alignment vertical="center" wrapText="1"/>
    </xf>
    <xf numFmtId="0" fontId="28" fillId="0" borderId="1" xfId="1" applyFont="1" applyBorder="1" applyAlignment="1">
      <alignment horizontal="center" vertical="center"/>
    </xf>
    <xf numFmtId="0" fontId="28" fillId="0" borderId="1" xfId="1" applyFont="1" applyFill="1" applyBorder="1"/>
    <xf numFmtId="0" fontId="29" fillId="0" borderId="1" xfId="1" applyFont="1" applyBorder="1" applyAlignment="1">
      <alignment horizontal="center" vertical="center" wrapText="1"/>
    </xf>
    <xf numFmtId="1" fontId="30" fillId="4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top" textRotation="90" wrapText="1"/>
    </xf>
    <xf numFmtId="0" fontId="4" fillId="0" borderId="2" xfId="0" applyFont="1" applyBorder="1" applyAlignment="1">
      <alignment horizontal="center" vertical="top" textRotation="90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vertical="top" textRotation="90" wrapText="1"/>
    </xf>
    <xf numFmtId="0" fontId="5" fillId="2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3" borderId="1" xfId="0" applyFont="1" applyFill="1" applyBorder="1" applyAlignment="1"/>
    <xf numFmtId="0" fontId="9" fillId="2" borderId="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justify" wrapText="1"/>
    </xf>
    <xf numFmtId="0" fontId="11" fillId="0" borderId="7" xfId="0" applyFont="1" applyBorder="1" applyAlignment="1"/>
    <xf numFmtId="0" fontId="3" fillId="7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7" fillId="0" borderId="1" xfId="1" applyFill="1" applyBorder="1"/>
    <xf numFmtId="1" fontId="31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0" fontId="2" fillId="0" borderId="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/>
    </xf>
  </cellXfs>
  <cellStyles count="3">
    <cellStyle name="Normal" xfId="0" builtinId="0"/>
    <cellStyle name="Normal 10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Munka13!$C$29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Munka13!$D$28:$H$28</c:f>
              <c:strCache>
                <c:ptCount val="5"/>
                <c:pt idx="0">
                  <c:v>Granturi IPC</c:v>
                </c:pt>
                <c:pt idx="1">
                  <c:v>Granturi  CNCSIS</c:v>
                </c:pt>
                <c:pt idx="2">
                  <c:v>Granturi  ale Acad. Maghiară de Ştiinţe</c:v>
                </c:pt>
                <c:pt idx="3">
                  <c:v>Alte granturi externe</c:v>
                </c:pt>
                <c:pt idx="4">
                  <c:v>Contracte de cercetare</c:v>
                </c:pt>
              </c:strCache>
            </c:strRef>
          </c:cat>
          <c:val>
            <c:numRef>
              <c:f>Munka13!$D$29:$H$29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10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5-4CE8-B42C-A8CDF512879D}"/>
            </c:ext>
          </c:extLst>
        </c:ser>
        <c:ser>
          <c:idx val="1"/>
          <c:order val="1"/>
          <c:tx>
            <c:strRef>
              <c:f>Munka13!$C$30</c:f>
              <c:strCache>
                <c:ptCount val="1"/>
              </c:strCache>
            </c:strRef>
          </c:tx>
          <c:invertIfNegative val="0"/>
          <c:cat>
            <c:strRef>
              <c:f>Munka13!$D$28:$H$28</c:f>
              <c:strCache>
                <c:ptCount val="5"/>
                <c:pt idx="0">
                  <c:v>Granturi IPC</c:v>
                </c:pt>
                <c:pt idx="1">
                  <c:v>Granturi  CNCSIS</c:v>
                </c:pt>
                <c:pt idx="2">
                  <c:v>Granturi  ale Acad. Maghiară de Ştiinţe</c:v>
                </c:pt>
                <c:pt idx="3">
                  <c:v>Alte granturi externe</c:v>
                </c:pt>
                <c:pt idx="4">
                  <c:v>Contracte de cercetare</c:v>
                </c:pt>
              </c:strCache>
            </c:strRef>
          </c:cat>
          <c:val>
            <c:numRef>
              <c:f>Munka13!$D$30:$H$30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EA55-4CE8-B42C-A8CDF5128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cylinder"/>
        <c:axId val="149259392"/>
        <c:axId val="149261312"/>
        <c:axId val="129469056"/>
      </c:bar3DChart>
      <c:catAx>
        <c:axId val="14925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Tipul contractului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49261312"/>
        <c:crosses val="autoZero"/>
        <c:auto val="1"/>
        <c:lblAlgn val="ctr"/>
        <c:lblOffset val="100"/>
        <c:noMultiLvlLbl val="0"/>
      </c:catAx>
      <c:valAx>
        <c:axId val="14926131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Nr. de contracte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9259392"/>
        <c:crosses val="autoZero"/>
        <c:crossBetween val="between"/>
      </c:valAx>
      <c:serAx>
        <c:axId val="129469056"/>
        <c:scaling>
          <c:orientation val="minMax"/>
        </c:scaling>
        <c:delete val="1"/>
        <c:axPos val="b"/>
        <c:majorTickMark val="out"/>
        <c:minorTickMark val="none"/>
        <c:tickLblPos val="none"/>
        <c:crossAx val="149261312"/>
        <c:crosses val="autoZero"/>
      </c:ser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21494685377020908"/>
          <c:y val="2.2051844034959626E-2"/>
          <c:w val="0.58379528459457386"/>
          <c:h val="7.6171226019427982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9362823858305693E-2"/>
          <c:y val="9.3073363064130263E-2"/>
          <c:w val="0.89298327578806613"/>
          <c:h val="0.5807835690892618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Munka13!$C$29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Munka13!$J$28:$O$28</c:f>
              <c:strCache>
                <c:ptCount val="5"/>
                <c:pt idx="0">
                  <c:v>Granturi  CNCSIS</c:v>
                </c:pt>
                <c:pt idx="1">
                  <c:v>Granturi  Acad. Maghiară de Ştiinţe</c:v>
                </c:pt>
                <c:pt idx="2">
                  <c:v>Alte granturi externe</c:v>
                </c:pt>
                <c:pt idx="3">
                  <c:v>Contracte de cercetare</c:v>
                </c:pt>
                <c:pt idx="4">
                  <c:v>Valoare totală  la nivel de Universitate</c:v>
                </c:pt>
              </c:strCache>
            </c:strRef>
          </c:cat>
          <c:val>
            <c:numRef>
              <c:f>Munka13!$J$29:$O$29</c:f>
              <c:numCache>
                <c:formatCode>General</c:formatCode>
                <c:ptCount val="6"/>
                <c:pt idx="0">
                  <c:v>0</c:v>
                </c:pt>
                <c:pt idx="1">
                  <c:v>66929</c:v>
                </c:pt>
                <c:pt idx="2">
                  <c:v>303560</c:v>
                </c:pt>
                <c:pt idx="3">
                  <c:v>109510</c:v>
                </c:pt>
                <c:pt idx="4">
                  <c:v>555999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4-4C8C-967E-DEA9E58467DD}"/>
            </c:ext>
          </c:extLst>
        </c:ser>
        <c:ser>
          <c:idx val="1"/>
          <c:order val="1"/>
          <c:tx>
            <c:strRef>
              <c:f>Munka13!$C$30</c:f>
              <c:strCache>
                <c:ptCount val="1"/>
              </c:strCache>
            </c:strRef>
          </c:tx>
          <c:invertIfNegative val="0"/>
          <c:cat>
            <c:strRef>
              <c:f>Munka13!$J$28:$O$28</c:f>
              <c:strCache>
                <c:ptCount val="5"/>
                <c:pt idx="0">
                  <c:v>Granturi  CNCSIS</c:v>
                </c:pt>
                <c:pt idx="1">
                  <c:v>Granturi  Acad. Maghiară de Ştiinţe</c:v>
                </c:pt>
                <c:pt idx="2">
                  <c:v>Alte granturi externe</c:v>
                </c:pt>
                <c:pt idx="3">
                  <c:v>Contracte de cercetare</c:v>
                </c:pt>
                <c:pt idx="4">
                  <c:v>Valoare totală  la nivel de Universitate</c:v>
                </c:pt>
              </c:strCache>
            </c:strRef>
          </c:cat>
          <c:val>
            <c:numRef>
              <c:f>Munka13!$J$30:$O$30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E854-4C8C-967E-DEA9E5846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cylinder"/>
        <c:axId val="149583744"/>
        <c:axId val="149585280"/>
        <c:axId val="149578624"/>
      </c:bar3DChart>
      <c:catAx>
        <c:axId val="149583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9585280"/>
        <c:crosses val="autoZero"/>
        <c:auto val="1"/>
        <c:lblAlgn val="ctr"/>
        <c:lblOffset val="100"/>
        <c:noMultiLvlLbl val="0"/>
      </c:catAx>
      <c:valAx>
        <c:axId val="149585280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Valoare, RON</a:t>
                </a:r>
              </a:p>
            </c:rich>
          </c:tx>
          <c:layout>
            <c:manualLayout>
              <c:xMode val="edge"/>
              <c:yMode val="edge"/>
              <c:x val="1.9994606318204447E-3"/>
              <c:y val="0.486573815994239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49583744"/>
        <c:crosses val="autoZero"/>
        <c:crossBetween val="between"/>
      </c:valAx>
      <c:serAx>
        <c:axId val="149578624"/>
        <c:scaling>
          <c:orientation val="minMax"/>
        </c:scaling>
        <c:delete val="1"/>
        <c:axPos val="b"/>
        <c:majorTickMark val="out"/>
        <c:minorTickMark val="none"/>
        <c:tickLblPos val="none"/>
        <c:crossAx val="149585280"/>
        <c:crosses val="autoZero"/>
      </c:ser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4526604452221249"/>
          <c:y val="2.0126144946167414E-2"/>
          <c:w val="0.35906802274715682"/>
          <c:h val="4.478172371310733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31</xdr:row>
      <xdr:rowOff>114300</xdr:rowOff>
    </xdr:from>
    <xdr:to>
      <xdr:col>13</xdr:col>
      <xdr:colOff>209549</xdr:colOff>
      <xdr:row>51</xdr:row>
      <xdr:rowOff>0</xdr:rowOff>
    </xdr:to>
    <xdr:graphicFrame macro="">
      <xdr:nvGraphicFramePr>
        <xdr:cNvPr id="2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182880</xdr:colOff>
      <xdr:row>29</xdr:row>
      <xdr:rowOff>34290</xdr:rowOff>
    </xdr:from>
    <xdr:to>
      <xdr:col>24</xdr:col>
      <xdr:colOff>160020</xdr:colOff>
      <xdr:row>48</xdr:row>
      <xdr:rowOff>148590</xdr:rowOff>
    </xdr:to>
    <xdr:graphicFrame macro="">
      <xdr:nvGraphicFramePr>
        <xdr:cNvPr id="3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X25"/>
  <sheetViews>
    <sheetView zoomScale="130" zoomScaleNormal="130" workbookViewId="0">
      <selection activeCell="B3" sqref="B3:R3"/>
    </sheetView>
  </sheetViews>
  <sheetFormatPr defaultColWidth="9.140625" defaultRowHeight="15" x14ac:dyDescent="0.25"/>
  <cols>
    <col min="1" max="1" width="9" style="1" customWidth="1"/>
    <col min="2" max="2" width="23" style="1" hidden="1" customWidth="1"/>
    <col min="3" max="3" width="15.5703125" style="14" customWidth="1"/>
    <col min="4" max="4" width="7.140625" style="14" customWidth="1"/>
    <col min="5" max="5" width="3.85546875" style="14" customWidth="1"/>
    <col min="6" max="6" width="3.42578125" style="14" bestFit="1" customWidth="1"/>
    <col min="7" max="13" width="3" style="14" customWidth="1"/>
    <col min="14" max="14" width="3.7109375" style="14" customWidth="1"/>
    <col min="15" max="15" width="3.28515625" style="14" bestFit="1" customWidth="1"/>
    <col min="16" max="16" width="3.28515625" style="14" customWidth="1"/>
    <col min="17" max="17" width="5.7109375" style="14" customWidth="1"/>
    <col min="18" max="18" width="9.28515625" style="14" bestFit="1" customWidth="1"/>
    <col min="19" max="16384" width="9.140625" style="1"/>
  </cols>
  <sheetData>
    <row r="3" spans="2:24" ht="45" customHeight="1" x14ac:dyDescent="0.25">
      <c r="B3" s="68" t="s">
        <v>76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2:24" ht="147" customHeight="1" x14ac:dyDescent="0.25">
      <c r="B4" s="69" t="s">
        <v>0</v>
      </c>
      <c r="C4" s="70" t="s">
        <v>1</v>
      </c>
      <c r="D4" s="67" t="s">
        <v>2</v>
      </c>
      <c r="E4" s="66" t="s">
        <v>3</v>
      </c>
      <c r="F4" s="66" t="s">
        <v>4</v>
      </c>
      <c r="G4" s="66" t="s">
        <v>5</v>
      </c>
      <c r="H4" s="66" t="s">
        <v>6</v>
      </c>
      <c r="I4" s="2" t="s">
        <v>7</v>
      </c>
      <c r="J4" s="2" t="s">
        <v>8</v>
      </c>
      <c r="K4" s="66" t="s">
        <v>9</v>
      </c>
      <c r="L4" s="66" t="s">
        <v>10</v>
      </c>
      <c r="M4" s="66" t="s">
        <v>11</v>
      </c>
      <c r="N4" s="66" t="s">
        <v>12</v>
      </c>
      <c r="O4" s="66" t="s">
        <v>13</v>
      </c>
      <c r="P4" s="66" t="s">
        <v>14</v>
      </c>
      <c r="Q4" s="66" t="s">
        <v>15</v>
      </c>
      <c r="R4" s="66" t="s">
        <v>16</v>
      </c>
    </row>
    <row r="5" spans="2:24" ht="54" customHeight="1" x14ac:dyDescent="0.25">
      <c r="B5" s="69"/>
      <c r="C5" s="70"/>
      <c r="D5" s="71"/>
      <c r="E5" s="67"/>
      <c r="F5" s="67"/>
      <c r="G5" s="67"/>
      <c r="H5" s="67"/>
      <c r="I5" s="65" t="s">
        <v>17</v>
      </c>
      <c r="J5" s="65" t="s">
        <v>18</v>
      </c>
      <c r="K5" s="67"/>
      <c r="L5" s="67"/>
      <c r="M5" s="67"/>
      <c r="N5" s="67"/>
      <c r="O5" s="67"/>
      <c r="P5" s="67"/>
      <c r="Q5" s="67"/>
      <c r="R5" s="67"/>
    </row>
    <row r="6" spans="2:24" ht="13.9" customHeight="1" x14ac:dyDescent="0.25">
      <c r="B6" s="72" t="s">
        <v>19</v>
      </c>
      <c r="C6" s="73" t="s">
        <v>20</v>
      </c>
      <c r="D6" s="3">
        <v>2019</v>
      </c>
      <c r="E6" s="98">
        <v>11</v>
      </c>
      <c r="F6" s="98">
        <v>7</v>
      </c>
      <c r="G6" s="98"/>
      <c r="H6" s="98"/>
      <c r="I6" s="98">
        <v>1</v>
      </c>
      <c r="J6" s="98"/>
      <c r="K6" s="98"/>
      <c r="L6" s="98"/>
      <c r="M6" s="98">
        <v>1</v>
      </c>
      <c r="N6" s="98"/>
      <c r="O6" s="98"/>
      <c r="P6" s="98">
        <v>5</v>
      </c>
      <c r="Q6" s="98">
        <v>12</v>
      </c>
      <c r="R6" s="4">
        <f t="shared" ref="R6:R23" si="0">SUM(E6:Q6)</f>
        <v>37</v>
      </c>
    </row>
    <row r="7" spans="2:24" x14ac:dyDescent="0.25">
      <c r="B7" s="72"/>
      <c r="C7" s="73"/>
      <c r="D7" s="3">
        <v>2020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4">
        <f t="shared" si="0"/>
        <v>0</v>
      </c>
      <c r="X7" s="1">
        <f>134/90</f>
        <v>1.4888888888888889</v>
      </c>
    </row>
    <row r="8" spans="2:24" x14ac:dyDescent="0.25">
      <c r="B8" s="72"/>
      <c r="C8" s="73"/>
      <c r="D8" s="3" t="s">
        <v>21</v>
      </c>
      <c r="E8" s="6">
        <f>E7-E6</f>
        <v>-11</v>
      </c>
      <c r="F8" s="6">
        <f t="shared" ref="F8:Q8" si="1">F7-F6</f>
        <v>-7</v>
      </c>
      <c r="G8" s="6">
        <f t="shared" si="1"/>
        <v>0</v>
      </c>
      <c r="H8" s="6">
        <f t="shared" si="1"/>
        <v>0</v>
      </c>
      <c r="I8" s="6">
        <f t="shared" si="1"/>
        <v>-1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-1</v>
      </c>
      <c r="N8" s="6">
        <f t="shared" si="1"/>
        <v>0</v>
      </c>
      <c r="O8" s="6">
        <f t="shared" si="1"/>
        <v>0</v>
      </c>
      <c r="P8" s="6">
        <f t="shared" si="1"/>
        <v>-5</v>
      </c>
      <c r="Q8" s="6">
        <f t="shared" si="1"/>
        <v>-12</v>
      </c>
      <c r="R8" s="6">
        <f t="shared" si="0"/>
        <v>-37</v>
      </c>
    </row>
    <row r="9" spans="2:24" ht="13.9" customHeight="1" x14ac:dyDescent="0.25">
      <c r="B9" s="72"/>
      <c r="C9" s="73" t="s">
        <v>22</v>
      </c>
      <c r="D9" s="3">
        <v>2019</v>
      </c>
      <c r="E9" s="98">
        <v>5</v>
      </c>
      <c r="F9" s="98">
        <v>2</v>
      </c>
      <c r="G9" s="98"/>
      <c r="H9" s="98"/>
      <c r="I9" s="98">
        <v>1</v>
      </c>
      <c r="J9" s="98"/>
      <c r="K9" s="98"/>
      <c r="L9" s="98"/>
      <c r="M9" s="98">
        <v>2</v>
      </c>
      <c r="N9" s="98"/>
      <c r="O9" s="98"/>
      <c r="P9" s="98">
        <v>1</v>
      </c>
      <c r="Q9" s="98">
        <v>19</v>
      </c>
      <c r="R9" s="4">
        <f t="shared" si="0"/>
        <v>30</v>
      </c>
    </row>
    <row r="10" spans="2:24" x14ac:dyDescent="0.25">
      <c r="B10" s="72"/>
      <c r="C10" s="73"/>
      <c r="D10" s="3">
        <v>2020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4">
        <f t="shared" si="0"/>
        <v>0</v>
      </c>
    </row>
    <row r="11" spans="2:24" x14ac:dyDescent="0.25">
      <c r="B11" s="72"/>
      <c r="C11" s="73"/>
      <c r="D11" s="3" t="s">
        <v>21</v>
      </c>
      <c r="E11" s="6">
        <f>E10-E9</f>
        <v>-5</v>
      </c>
      <c r="F11" s="6">
        <f t="shared" ref="F11:Q11" si="2">F10-F9</f>
        <v>-2</v>
      </c>
      <c r="G11" s="6">
        <f t="shared" si="2"/>
        <v>0</v>
      </c>
      <c r="H11" s="6">
        <f t="shared" si="2"/>
        <v>0</v>
      </c>
      <c r="I11" s="6">
        <f t="shared" si="2"/>
        <v>-1</v>
      </c>
      <c r="J11" s="6">
        <f t="shared" si="2"/>
        <v>0</v>
      </c>
      <c r="K11" s="6">
        <f t="shared" si="2"/>
        <v>0</v>
      </c>
      <c r="L11" s="6">
        <f t="shared" si="2"/>
        <v>0</v>
      </c>
      <c r="M11" s="6">
        <f t="shared" si="2"/>
        <v>-2</v>
      </c>
      <c r="N11" s="6">
        <f t="shared" si="2"/>
        <v>0</v>
      </c>
      <c r="O11" s="6">
        <f>O10-O9</f>
        <v>0</v>
      </c>
      <c r="P11" s="6">
        <f t="shared" si="2"/>
        <v>-1</v>
      </c>
      <c r="Q11" s="6">
        <f t="shared" si="2"/>
        <v>-19</v>
      </c>
      <c r="R11" s="6">
        <f t="shared" si="0"/>
        <v>-30</v>
      </c>
    </row>
    <row r="12" spans="2:24" ht="13.9" customHeight="1" x14ac:dyDescent="0.25">
      <c r="B12" s="72"/>
      <c r="C12" s="73" t="s">
        <v>23</v>
      </c>
      <c r="D12" s="3">
        <v>2019</v>
      </c>
      <c r="E12" s="7">
        <v>2</v>
      </c>
      <c r="F12" s="7">
        <v>4</v>
      </c>
      <c r="G12" s="7"/>
      <c r="H12" s="7">
        <v>1</v>
      </c>
      <c r="I12" s="7">
        <v>1</v>
      </c>
      <c r="J12" s="7">
        <v>4</v>
      </c>
      <c r="K12" s="7"/>
      <c r="L12" s="7"/>
      <c r="M12" s="7"/>
      <c r="N12" s="7">
        <v>1</v>
      </c>
      <c r="O12" s="7"/>
      <c r="P12" s="7">
        <v>8</v>
      </c>
      <c r="Q12" s="7">
        <v>7</v>
      </c>
      <c r="R12" s="4">
        <f t="shared" si="0"/>
        <v>28</v>
      </c>
    </row>
    <row r="13" spans="2:24" x14ac:dyDescent="0.25">
      <c r="B13" s="72"/>
      <c r="C13" s="73"/>
      <c r="D13" s="3">
        <v>2020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4">
        <f t="shared" si="0"/>
        <v>0</v>
      </c>
    </row>
    <row r="14" spans="2:24" x14ac:dyDescent="0.25">
      <c r="B14" s="72"/>
      <c r="C14" s="73"/>
      <c r="D14" s="3" t="s">
        <v>21</v>
      </c>
      <c r="E14" s="6">
        <f>E13-E12</f>
        <v>-2</v>
      </c>
      <c r="F14" s="6">
        <f t="shared" ref="F14:Q14" si="3">F13-F12</f>
        <v>-4</v>
      </c>
      <c r="G14" s="6">
        <f t="shared" si="3"/>
        <v>0</v>
      </c>
      <c r="H14" s="6">
        <f t="shared" si="3"/>
        <v>-1</v>
      </c>
      <c r="I14" s="6">
        <f t="shared" si="3"/>
        <v>-1</v>
      </c>
      <c r="J14" s="6">
        <f t="shared" si="3"/>
        <v>-4</v>
      </c>
      <c r="K14" s="6">
        <f t="shared" si="3"/>
        <v>0</v>
      </c>
      <c r="L14" s="6">
        <f t="shared" si="3"/>
        <v>0</v>
      </c>
      <c r="M14" s="6">
        <f t="shared" si="3"/>
        <v>0</v>
      </c>
      <c r="N14" s="6">
        <f t="shared" si="3"/>
        <v>-1</v>
      </c>
      <c r="O14" s="6">
        <f t="shared" si="3"/>
        <v>0</v>
      </c>
      <c r="P14" s="6">
        <f t="shared" si="3"/>
        <v>-8</v>
      </c>
      <c r="Q14" s="6">
        <f t="shared" si="3"/>
        <v>-7</v>
      </c>
      <c r="R14" s="6">
        <f t="shared" si="0"/>
        <v>-28</v>
      </c>
    </row>
    <row r="15" spans="2:24" ht="13.9" customHeight="1" x14ac:dyDescent="0.25">
      <c r="B15" s="72"/>
      <c r="C15" s="73" t="s">
        <v>24</v>
      </c>
      <c r="D15" s="3">
        <v>2019</v>
      </c>
      <c r="E15" s="8">
        <v>0</v>
      </c>
      <c r="F15" s="8">
        <v>7</v>
      </c>
      <c r="G15" s="8">
        <v>0</v>
      </c>
      <c r="H15" s="8">
        <v>0</v>
      </c>
      <c r="I15" s="8">
        <v>0</v>
      </c>
      <c r="J15" s="8">
        <v>0</v>
      </c>
      <c r="K15" s="8"/>
      <c r="L15" s="8"/>
      <c r="M15" s="8"/>
      <c r="N15" s="8">
        <v>2</v>
      </c>
      <c r="O15" s="8">
        <v>0</v>
      </c>
      <c r="P15" s="8">
        <v>15</v>
      </c>
      <c r="Q15" s="8">
        <v>9</v>
      </c>
      <c r="R15" s="4">
        <f t="shared" si="0"/>
        <v>33</v>
      </c>
    </row>
    <row r="16" spans="2:24" x14ac:dyDescent="0.25">
      <c r="B16" s="72"/>
      <c r="C16" s="73"/>
      <c r="D16" s="3">
        <v>2020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4">
        <f t="shared" si="0"/>
        <v>0</v>
      </c>
    </row>
    <row r="17" spans="2:18" x14ac:dyDescent="0.25">
      <c r="B17" s="72"/>
      <c r="C17" s="73"/>
      <c r="D17" s="3" t="s">
        <v>21</v>
      </c>
      <c r="E17" s="6">
        <f>E16-E15</f>
        <v>0</v>
      </c>
      <c r="F17" s="6">
        <f t="shared" ref="F17:Q17" si="4">F16-F15</f>
        <v>-7</v>
      </c>
      <c r="G17" s="6">
        <f t="shared" si="4"/>
        <v>0</v>
      </c>
      <c r="H17" s="6">
        <f t="shared" si="4"/>
        <v>0</v>
      </c>
      <c r="I17" s="6">
        <f t="shared" si="4"/>
        <v>0</v>
      </c>
      <c r="J17" s="6">
        <f t="shared" si="4"/>
        <v>0</v>
      </c>
      <c r="K17" s="6">
        <f t="shared" si="4"/>
        <v>0</v>
      </c>
      <c r="L17" s="6">
        <f t="shared" si="4"/>
        <v>0</v>
      </c>
      <c r="M17" s="6">
        <f t="shared" si="4"/>
        <v>0</v>
      </c>
      <c r="N17" s="6">
        <f t="shared" si="4"/>
        <v>-2</v>
      </c>
      <c r="O17" s="6">
        <f t="shared" si="4"/>
        <v>0</v>
      </c>
      <c r="P17" s="6">
        <f t="shared" si="4"/>
        <v>-15</v>
      </c>
      <c r="Q17" s="6">
        <f t="shared" si="4"/>
        <v>-9</v>
      </c>
      <c r="R17" s="6">
        <f t="shared" si="0"/>
        <v>-33</v>
      </c>
    </row>
    <row r="18" spans="2:18" x14ac:dyDescent="0.25">
      <c r="B18" s="72"/>
      <c r="C18" s="73" t="s">
        <v>25</v>
      </c>
      <c r="D18" s="3">
        <v>2019</v>
      </c>
      <c r="E18" s="5">
        <v>5</v>
      </c>
      <c r="F18" s="5">
        <v>2</v>
      </c>
      <c r="G18" s="5">
        <v>2</v>
      </c>
      <c r="H18" s="5"/>
      <c r="I18" s="5"/>
      <c r="J18" s="5"/>
      <c r="K18" s="5"/>
      <c r="L18" s="5"/>
      <c r="M18" s="5"/>
      <c r="N18" s="5"/>
      <c r="O18" s="5"/>
      <c r="P18" s="5">
        <v>4</v>
      </c>
      <c r="Q18" s="5">
        <v>2</v>
      </c>
      <c r="R18" s="4">
        <f t="shared" si="0"/>
        <v>15</v>
      </c>
    </row>
    <row r="19" spans="2:18" x14ac:dyDescent="0.25">
      <c r="B19" s="72"/>
      <c r="C19" s="73"/>
      <c r="D19" s="3">
        <v>2020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4">
        <f t="shared" si="0"/>
        <v>0</v>
      </c>
    </row>
    <row r="20" spans="2:18" x14ac:dyDescent="0.25">
      <c r="B20" s="72"/>
      <c r="C20" s="73"/>
      <c r="D20" s="3" t="s">
        <v>21</v>
      </c>
      <c r="E20" s="6">
        <f>E19-E18</f>
        <v>-5</v>
      </c>
      <c r="F20" s="6">
        <f t="shared" ref="F20:Q20" si="5">F19-F18</f>
        <v>-2</v>
      </c>
      <c r="G20" s="6">
        <f t="shared" si="5"/>
        <v>-2</v>
      </c>
      <c r="H20" s="6">
        <f t="shared" si="5"/>
        <v>0</v>
      </c>
      <c r="I20" s="6">
        <f t="shared" si="5"/>
        <v>0</v>
      </c>
      <c r="J20" s="6">
        <f t="shared" si="5"/>
        <v>0</v>
      </c>
      <c r="K20" s="6">
        <f t="shared" si="5"/>
        <v>0</v>
      </c>
      <c r="L20" s="6">
        <f t="shared" si="5"/>
        <v>0</v>
      </c>
      <c r="M20" s="6">
        <f t="shared" si="5"/>
        <v>0</v>
      </c>
      <c r="N20" s="6">
        <f t="shared" si="5"/>
        <v>0</v>
      </c>
      <c r="O20" s="6">
        <f t="shared" si="5"/>
        <v>0</v>
      </c>
      <c r="P20" s="6">
        <f t="shared" si="5"/>
        <v>-4</v>
      </c>
      <c r="Q20" s="6">
        <f t="shared" si="5"/>
        <v>-2</v>
      </c>
      <c r="R20" s="6">
        <f t="shared" si="0"/>
        <v>-15</v>
      </c>
    </row>
    <row r="21" spans="2:18" ht="13.9" customHeight="1" x14ac:dyDescent="0.25">
      <c r="B21" s="72"/>
      <c r="C21" s="73" t="s">
        <v>26</v>
      </c>
      <c r="D21" s="3">
        <v>2019</v>
      </c>
      <c r="E21" s="99">
        <v>3</v>
      </c>
      <c r="F21" s="99">
        <v>3</v>
      </c>
      <c r="G21" s="99"/>
      <c r="H21" s="99"/>
      <c r="I21" s="99"/>
      <c r="J21" s="99"/>
      <c r="K21" s="99"/>
      <c r="L21" s="99"/>
      <c r="M21" s="99"/>
      <c r="N21" s="99"/>
      <c r="O21" s="99">
        <v>1</v>
      </c>
      <c r="P21" s="99">
        <v>1</v>
      </c>
      <c r="Q21" s="99">
        <v>8</v>
      </c>
      <c r="R21" s="4">
        <f t="shared" si="0"/>
        <v>16</v>
      </c>
    </row>
    <row r="22" spans="2:18" x14ac:dyDescent="0.25">
      <c r="B22" s="72"/>
      <c r="C22" s="73"/>
      <c r="D22" s="3">
        <v>2020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4">
        <f t="shared" si="0"/>
        <v>0</v>
      </c>
    </row>
    <row r="23" spans="2:18" x14ac:dyDescent="0.25">
      <c r="B23" s="72"/>
      <c r="C23" s="73"/>
      <c r="D23" s="9" t="s">
        <v>21</v>
      </c>
      <c r="E23" s="10">
        <f>E22-E21</f>
        <v>-3</v>
      </c>
      <c r="F23" s="10">
        <f t="shared" ref="F23:Q23" si="6">F22-F21</f>
        <v>-3</v>
      </c>
      <c r="G23" s="10">
        <f t="shared" si="6"/>
        <v>0</v>
      </c>
      <c r="H23" s="10">
        <f t="shared" si="6"/>
        <v>0</v>
      </c>
      <c r="I23" s="10">
        <f t="shared" si="6"/>
        <v>0</v>
      </c>
      <c r="J23" s="10">
        <f t="shared" si="6"/>
        <v>0</v>
      </c>
      <c r="K23" s="10">
        <f t="shared" si="6"/>
        <v>0</v>
      </c>
      <c r="L23" s="10">
        <f t="shared" si="6"/>
        <v>0</v>
      </c>
      <c r="M23" s="10">
        <f t="shared" si="6"/>
        <v>0</v>
      </c>
      <c r="N23" s="10">
        <f t="shared" si="6"/>
        <v>0</v>
      </c>
      <c r="O23" s="10">
        <f t="shared" si="6"/>
        <v>-1</v>
      </c>
      <c r="P23" s="10">
        <f t="shared" si="6"/>
        <v>-1</v>
      </c>
      <c r="Q23" s="10">
        <f t="shared" si="6"/>
        <v>-8</v>
      </c>
      <c r="R23" s="10">
        <f t="shared" si="0"/>
        <v>-16</v>
      </c>
    </row>
    <row r="24" spans="2:18" x14ac:dyDescent="0.25">
      <c r="B24" s="72"/>
      <c r="C24" s="74" t="s">
        <v>27</v>
      </c>
      <c r="D24" s="11">
        <v>2019</v>
      </c>
      <c r="E24" s="12">
        <f>E6+E9+E12+E15+E18+E21</f>
        <v>26</v>
      </c>
      <c r="F24" s="12">
        <f t="shared" ref="F24:R25" si="7">F6+F9+F12+F15+F18+F21</f>
        <v>25</v>
      </c>
      <c r="G24" s="12">
        <f t="shared" si="7"/>
        <v>2</v>
      </c>
      <c r="H24" s="12">
        <f t="shared" si="7"/>
        <v>1</v>
      </c>
      <c r="I24" s="12">
        <f t="shared" si="7"/>
        <v>3</v>
      </c>
      <c r="J24" s="12">
        <f t="shared" si="7"/>
        <v>4</v>
      </c>
      <c r="K24" s="12">
        <f t="shared" si="7"/>
        <v>0</v>
      </c>
      <c r="L24" s="12">
        <f t="shared" si="7"/>
        <v>0</v>
      </c>
      <c r="M24" s="12">
        <f t="shared" si="7"/>
        <v>3</v>
      </c>
      <c r="N24" s="12">
        <f t="shared" si="7"/>
        <v>3</v>
      </c>
      <c r="O24" s="12">
        <f t="shared" si="7"/>
        <v>1</v>
      </c>
      <c r="P24" s="12">
        <f t="shared" si="7"/>
        <v>34</v>
      </c>
      <c r="Q24" s="12">
        <f t="shared" si="7"/>
        <v>57</v>
      </c>
      <c r="R24" s="13">
        <f>SUM(R6,R9,R12,R15,R18,R21)</f>
        <v>159</v>
      </c>
    </row>
    <row r="25" spans="2:18" x14ac:dyDescent="0.25">
      <c r="B25" s="72"/>
      <c r="C25" s="74"/>
      <c r="D25" s="11">
        <v>2020</v>
      </c>
      <c r="E25" s="12">
        <f>E7+E10+E13+E16+E19+E22</f>
        <v>0</v>
      </c>
      <c r="F25" s="12">
        <f t="shared" si="7"/>
        <v>0</v>
      </c>
      <c r="G25" s="12">
        <f t="shared" si="7"/>
        <v>0</v>
      </c>
      <c r="H25" s="12">
        <f t="shared" si="7"/>
        <v>0</v>
      </c>
      <c r="I25" s="12">
        <f t="shared" si="7"/>
        <v>0</v>
      </c>
      <c r="J25" s="12">
        <f t="shared" si="7"/>
        <v>0</v>
      </c>
      <c r="K25" s="12">
        <f t="shared" si="7"/>
        <v>0</v>
      </c>
      <c r="L25" s="12">
        <f t="shared" si="7"/>
        <v>0</v>
      </c>
      <c r="M25" s="12">
        <f t="shared" si="7"/>
        <v>0</v>
      </c>
      <c r="N25" s="12">
        <f t="shared" si="7"/>
        <v>0</v>
      </c>
      <c r="O25" s="12">
        <f t="shared" si="7"/>
        <v>0</v>
      </c>
      <c r="P25" s="12">
        <f t="shared" si="7"/>
        <v>0</v>
      </c>
      <c r="Q25" s="12">
        <f t="shared" si="7"/>
        <v>0</v>
      </c>
      <c r="R25" s="12">
        <f t="shared" si="7"/>
        <v>0</v>
      </c>
    </row>
  </sheetData>
  <mergeCells count="24">
    <mergeCell ref="B6:B25"/>
    <mergeCell ref="C6:C8"/>
    <mergeCell ref="C9:C11"/>
    <mergeCell ref="C12:C14"/>
    <mergeCell ref="C15:C17"/>
    <mergeCell ref="C18:C20"/>
    <mergeCell ref="C21:C23"/>
    <mergeCell ref="C24:C25"/>
    <mergeCell ref="R4:R5"/>
    <mergeCell ref="B3:R3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  <mergeCell ref="P4:P5"/>
    <mergeCell ref="Q4:Q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N29"/>
  <sheetViews>
    <sheetView topLeftCell="B1" workbookViewId="0">
      <selection activeCell="A3" sqref="A3:N3"/>
    </sheetView>
  </sheetViews>
  <sheetFormatPr defaultColWidth="9.140625" defaultRowHeight="15" x14ac:dyDescent="0.25"/>
  <cols>
    <col min="1" max="1" width="17" style="1" hidden="1" customWidth="1"/>
    <col min="2" max="2" width="14.140625" style="1" customWidth="1"/>
    <col min="3" max="3" width="5.5703125" style="1" bestFit="1" customWidth="1"/>
    <col min="4" max="5" width="3.5703125" style="1" bestFit="1" customWidth="1"/>
    <col min="6" max="6" width="5.5703125" style="1" customWidth="1"/>
    <col min="7" max="7" width="5.7109375" style="1" bestFit="1" customWidth="1"/>
    <col min="8" max="8" width="5.28515625" style="1" customWidth="1"/>
    <col min="9" max="9" width="7.85546875" style="1" customWidth="1"/>
    <col min="10" max="10" width="8.28515625" style="1" customWidth="1"/>
    <col min="11" max="11" width="8.140625" style="1" bestFit="1" customWidth="1"/>
    <col min="12" max="13" width="8.28515625" style="1" customWidth="1"/>
    <col min="14" max="14" width="8.5703125" style="1" customWidth="1"/>
    <col min="15" max="16384" width="9.140625" style="1"/>
  </cols>
  <sheetData>
    <row r="3" spans="1:14" x14ac:dyDescent="0.25">
      <c r="A3" s="79" t="s">
        <v>28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ht="94.5" customHeight="1" x14ac:dyDescent="0.25">
      <c r="A4" s="69" t="s">
        <v>29</v>
      </c>
      <c r="B4" s="70" t="s">
        <v>1</v>
      </c>
      <c r="C4" s="15" t="s">
        <v>2</v>
      </c>
      <c r="D4" s="16" t="s">
        <v>30</v>
      </c>
      <c r="E4" s="16" t="s">
        <v>31</v>
      </c>
      <c r="F4" s="16" t="s">
        <v>32</v>
      </c>
      <c r="G4" s="16" t="s">
        <v>33</v>
      </c>
      <c r="H4" s="16" t="s">
        <v>34</v>
      </c>
      <c r="I4" s="16" t="s">
        <v>30</v>
      </c>
      <c r="J4" s="16" t="s">
        <v>31</v>
      </c>
      <c r="K4" s="16" t="s">
        <v>35</v>
      </c>
      <c r="L4" s="16" t="s">
        <v>33</v>
      </c>
      <c r="M4" s="16" t="s">
        <v>34</v>
      </c>
      <c r="N4" s="16" t="s">
        <v>36</v>
      </c>
    </row>
    <row r="5" spans="1:14" x14ac:dyDescent="0.25">
      <c r="A5" s="69"/>
      <c r="B5" s="81"/>
      <c r="C5" s="17"/>
      <c r="D5" s="82" t="s">
        <v>37</v>
      </c>
      <c r="E5" s="82"/>
      <c r="F5" s="82"/>
      <c r="G5" s="82"/>
      <c r="H5" s="82"/>
      <c r="I5" s="82" t="s">
        <v>38</v>
      </c>
      <c r="J5" s="82"/>
      <c r="K5" s="82"/>
      <c r="L5" s="82"/>
      <c r="M5" s="82"/>
      <c r="N5" s="17"/>
    </row>
    <row r="6" spans="1:14" ht="14.25" customHeight="1" thickBot="1" x14ac:dyDescent="0.3">
      <c r="A6" s="83" t="s">
        <v>39</v>
      </c>
      <c r="B6" s="75" t="s">
        <v>40</v>
      </c>
      <c r="C6" s="23">
        <v>2019</v>
      </c>
      <c r="D6" s="23"/>
      <c r="E6" s="23"/>
      <c r="F6" s="23">
        <v>3</v>
      </c>
      <c r="G6" s="23"/>
      <c r="H6" s="23">
        <v>1</v>
      </c>
      <c r="I6" s="23">
        <v>19000</v>
      </c>
      <c r="J6" s="23"/>
      <c r="K6" s="23">
        <v>33060</v>
      </c>
      <c r="L6" s="23">
        <v>1700</v>
      </c>
      <c r="M6" s="23"/>
      <c r="N6" s="19">
        <f>SUM(I6:M6)</f>
        <v>53760</v>
      </c>
    </row>
    <row r="7" spans="1:14" ht="15.75" thickBot="1" x14ac:dyDescent="0.3">
      <c r="A7" s="84"/>
      <c r="B7" s="75"/>
      <c r="C7" s="20">
        <v>2020</v>
      </c>
      <c r="D7" s="21"/>
      <c r="E7" s="22"/>
      <c r="F7" s="21"/>
      <c r="G7" s="22"/>
      <c r="H7" s="22"/>
      <c r="I7" s="21"/>
      <c r="J7" s="22"/>
      <c r="K7" s="21"/>
      <c r="L7" s="22"/>
      <c r="M7" s="22"/>
      <c r="N7" s="19">
        <f>SUM(I7:M7)</f>
        <v>0</v>
      </c>
    </row>
    <row r="8" spans="1:14" x14ac:dyDescent="0.25">
      <c r="A8" s="84"/>
      <c r="B8" s="75"/>
      <c r="C8" s="18" t="s">
        <v>41</v>
      </c>
      <c r="D8" s="18">
        <f t="shared" ref="D8:N8" si="0">D7-D6</f>
        <v>0</v>
      </c>
      <c r="E8" s="18">
        <f t="shared" si="0"/>
        <v>0</v>
      </c>
      <c r="F8" s="18">
        <f t="shared" si="0"/>
        <v>-3</v>
      </c>
      <c r="G8" s="18">
        <f t="shared" si="0"/>
        <v>0</v>
      </c>
      <c r="H8" s="18">
        <f t="shared" si="0"/>
        <v>-1</v>
      </c>
      <c r="I8" s="18">
        <f t="shared" si="0"/>
        <v>-19000</v>
      </c>
      <c r="J8" s="18">
        <f t="shared" si="0"/>
        <v>0</v>
      </c>
      <c r="K8" s="18">
        <f t="shared" si="0"/>
        <v>-33060</v>
      </c>
      <c r="L8" s="18">
        <f t="shared" si="0"/>
        <v>-1700</v>
      </c>
      <c r="M8" s="18">
        <f t="shared" si="0"/>
        <v>0</v>
      </c>
      <c r="N8" s="18">
        <f t="shared" si="0"/>
        <v>-53760</v>
      </c>
    </row>
    <row r="9" spans="1:14" x14ac:dyDescent="0.25">
      <c r="A9" s="84"/>
      <c r="B9" s="75" t="s">
        <v>42</v>
      </c>
      <c r="C9" s="20">
        <v>2019</v>
      </c>
      <c r="D9" s="23">
        <v>2</v>
      </c>
      <c r="E9" s="23"/>
      <c r="F9" s="23"/>
      <c r="G9" s="23"/>
      <c r="H9" s="23">
        <v>1</v>
      </c>
      <c r="I9" s="23">
        <v>52000</v>
      </c>
      <c r="J9" s="23"/>
      <c r="K9" s="23"/>
      <c r="L9" s="23"/>
      <c r="M9" s="23">
        <v>130617</v>
      </c>
      <c r="N9" s="19">
        <f>SUM(I9:M9)</f>
        <v>182617</v>
      </c>
    </row>
    <row r="10" spans="1:14" x14ac:dyDescent="0.25">
      <c r="A10" s="84"/>
      <c r="B10" s="75"/>
      <c r="C10" s="20">
        <v>2020</v>
      </c>
      <c r="D10" s="23"/>
      <c r="E10" s="23"/>
      <c r="F10" s="23"/>
      <c r="G10" s="23"/>
      <c r="H10" s="23"/>
      <c r="I10" s="23"/>
      <c r="J10" s="24"/>
      <c r="K10" s="24"/>
      <c r="L10" s="24"/>
      <c r="M10" s="24"/>
      <c r="N10" s="19">
        <f>SUM(I10:M10)</f>
        <v>0</v>
      </c>
    </row>
    <row r="11" spans="1:14" x14ac:dyDescent="0.25">
      <c r="A11" s="84"/>
      <c r="B11" s="75"/>
      <c r="C11" s="18" t="s">
        <v>41</v>
      </c>
      <c r="D11" s="18">
        <f t="shared" ref="D11:N11" si="1">D10-D9</f>
        <v>-2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-1</v>
      </c>
      <c r="I11" s="18">
        <f t="shared" si="1"/>
        <v>-52000</v>
      </c>
      <c r="J11" s="18">
        <f t="shared" si="1"/>
        <v>0</v>
      </c>
      <c r="K11" s="18">
        <f t="shared" si="1"/>
        <v>0</v>
      </c>
      <c r="L11" s="18">
        <f t="shared" si="1"/>
        <v>0</v>
      </c>
      <c r="M11" s="18">
        <f t="shared" si="1"/>
        <v>-130617</v>
      </c>
      <c r="N11" s="18">
        <f t="shared" si="1"/>
        <v>-182617</v>
      </c>
    </row>
    <row r="12" spans="1:14" ht="15.75" thickBot="1" x14ac:dyDescent="0.3">
      <c r="A12" s="84"/>
      <c r="B12" s="75" t="s">
        <v>43</v>
      </c>
      <c r="C12" s="20">
        <v>2019</v>
      </c>
      <c r="D12" s="23"/>
      <c r="E12" s="23"/>
      <c r="F12" s="23">
        <v>6</v>
      </c>
      <c r="G12" s="23"/>
      <c r="H12" s="23"/>
      <c r="I12" s="23"/>
      <c r="J12" s="23"/>
      <c r="K12" s="23">
        <v>71.459999999999994</v>
      </c>
      <c r="L12" s="23"/>
      <c r="M12" s="23"/>
      <c r="N12" s="19">
        <f>SUM(I12:M12)</f>
        <v>71.459999999999994</v>
      </c>
    </row>
    <row r="13" spans="1:14" ht="15.75" thickBot="1" x14ac:dyDescent="0.3">
      <c r="A13" s="84"/>
      <c r="B13" s="75"/>
      <c r="C13" s="20">
        <v>2020</v>
      </c>
      <c r="D13" s="25"/>
      <c r="E13" s="25"/>
      <c r="F13" s="25"/>
      <c r="G13" s="25"/>
      <c r="H13" s="25"/>
      <c r="I13" s="26"/>
      <c r="J13" s="27"/>
      <c r="K13" s="28"/>
      <c r="L13" s="22"/>
      <c r="M13" s="22"/>
      <c r="N13" s="19">
        <f>SUM(I13:M13)</f>
        <v>0</v>
      </c>
    </row>
    <row r="14" spans="1:14" x14ac:dyDescent="0.25">
      <c r="A14" s="84"/>
      <c r="B14" s="75"/>
      <c r="C14" s="18" t="s">
        <v>41</v>
      </c>
      <c r="D14" s="18">
        <f>D13-D12</f>
        <v>0</v>
      </c>
      <c r="E14" s="18">
        <f t="shared" ref="E14:N14" si="2">E13-E12</f>
        <v>0</v>
      </c>
      <c r="F14" s="18">
        <f t="shared" si="2"/>
        <v>-6</v>
      </c>
      <c r="G14" s="18">
        <f t="shared" si="2"/>
        <v>0</v>
      </c>
      <c r="H14" s="18">
        <f t="shared" si="2"/>
        <v>0</v>
      </c>
      <c r="I14" s="18">
        <f t="shared" si="2"/>
        <v>0</v>
      </c>
      <c r="J14" s="18">
        <f t="shared" si="2"/>
        <v>0</v>
      </c>
      <c r="K14" s="18">
        <f t="shared" si="2"/>
        <v>-71.459999999999994</v>
      </c>
      <c r="L14" s="18">
        <f t="shared" si="2"/>
        <v>0</v>
      </c>
      <c r="M14" s="18">
        <f t="shared" si="2"/>
        <v>0</v>
      </c>
      <c r="N14" s="18">
        <f t="shared" si="2"/>
        <v>-71.459999999999994</v>
      </c>
    </row>
    <row r="15" spans="1:14" x14ac:dyDescent="0.25">
      <c r="A15" s="84"/>
      <c r="B15" s="75" t="s">
        <v>44</v>
      </c>
      <c r="C15" s="20">
        <v>2019</v>
      </c>
      <c r="D15" s="29">
        <v>0</v>
      </c>
      <c r="E15" s="29">
        <v>0</v>
      </c>
      <c r="F15" s="29">
        <v>1</v>
      </c>
      <c r="G15" s="29">
        <v>0</v>
      </c>
      <c r="H15" s="29">
        <v>0</v>
      </c>
      <c r="I15" s="29">
        <v>0</v>
      </c>
      <c r="J15" s="30">
        <v>0</v>
      </c>
      <c r="K15" s="30">
        <v>2085</v>
      </c>
      <c r="L15" s="30">
        <v>0</v>
      </c>
      <c r="M15" s="30">
        <v>0</v>
      </c>
      <c r="N15" s="19">
        <f>SUM(I15:M15)</f>
        <v>2085</v>
      </c>
    </row>
    <row r="16" spans="1:14" x14ac:dyDescent="0.25">
      <c r="A16" s="84"/>
      <c r="B16" s="75"/>
      <c r="C16" s="20">
        <v>2020</v>
      </c>
      <c r="D16" s="29"/>
      <c r="E16" s="29"/>
      <c r="F16" s="29"/>
      <c r="G16" s="29"/>
      <c r="H16" s="29"/>
      <c r="I16" s="29"/>
      <c r="J16" s="30"/>
      <c r="K16" s="30"/>
      <c r="L16" s="30"/>
      <c r="M16" s="30"/>
      <c r="N16" s="19">
        <f>SUM(I16:M16)</f>
        <v>0</v>
      </c>
    </row>
    <row r="17" spans="1:14" x14ac:dyDescent="0.25">
      <c r="A17" s="84"/>
      <c r="B17" s="75"/>
      <c r="C17" s="18" t="s">
        <v>41</v>
      </c>
      <c r="D17" s="18">
        <f>D16-D15</f>
        <v>0</v>
      </c>
      <c r="E17" s="18">
        <f t="shared" ref="E17:N17" si="3">E16-E15</f>
        <v>0</v>
      </c>
      <c r="F17" s="18">
        <f t="shared" si="3"/>
        <v>-1</v>
      </c>
      <c r="G17" s="18">
        <f t="shared" si="3"/>
        <v>0</v>
      </c>
      <c r="H17" s="18">
        <f t="shared" si="3"/>
        <v>0</v>
      </c>
      <c r="I17" s="18">
        <f t="shared" si="3"/>
        <v>0</v>
      </c>
      <c r="J17" s="18">
        <f t="shared" si="3"/>
        <v>0</v>
      </c>
      <c r="K17" s="18">
        <f t="shared" si="3"/>
        <v>-2085</v>
      </c>
      <c r="L17" s="18">
        <f>L16-L15</f>
        <v>0</v>
      </c>
      <c r="M17" s="18">
        <f t="shared" si="3"/>
        <v>0</v>
      </c>
      <c r="N17" s="18">
        <f t="shared" si="3"/>
        <v>-2085</v>
      </c>
    </row>
    <row r="18" spans="1:14" x14ac:dyDescent="0.25">
      <c r="A18" s="84"/>
      <c r="B18" s="75" t="s">
        <v>25</v>
      </c>
      <c r="C18" s="20">
        <v>2019</v>
      </c>
      <c r="D18" s="23"/>
      <c r="E18" s="23"/>
      <c r="F18" s="23"/>
      <c r="G18" s="23"/>
      <c r="H18" s="23"/>
      <c r="I18" s="23"/>
      <c r="J18" s="24"/>
      <c r="K18" s="27"/>
      <c r="L18" s="27"/>
      <c r="M18" s="27"/>
      <c r="N18" s="19">
        <f>SUM(I18:M18)</f>
        <v>0</v>
      </c>
    </row>
    <row r="19" spans="1:14" x14ac:dyDescent="0.25">
      <c r="A19" s="84"/>
      <c r="B19" s="75"/>
      <c r="C19" s="20">
        <v>2020</v>
      </c>
      <c r="D19" s="23"/>
      <c r="E19" s="23"/>
      <c r="F19" s="23"/>
      <c r="G19" s="23"/>
      <c r="H19" s="23"/>
      <c r="I19" s="23"/>
      <c r="J19" s="24"/>
      <c r="K19" s="27"/>
      <c r="L19" s="27"/>
      <c r="M19" s="27"/>
      <c r="N19" s="19">
        <f>SUM(I19:M19)</f>
        <v>0</v>
      </c>
    </row>
    <row r="20" spans="1:14" x14ac:dyDescent="0.25">
      <c r="A20" s="84"/>
      <c r="B20" s="75"/>
      <c r="C20" s="18" t="s">
        <v>41</v>
      </c>
      <c r="D20" s="18">
        <f>D19-D18</f>
        <v>0</v>
      </c>
      <c r="E20" s="18">
        <f t="shared" ref="E20:N20" si="4">E19-E18</f>
        <v>0</v>
      </c>
      <c r="F20" s="18">
        <f t="shared" si="4"/>
        <v>0</v>
      </c>
      <c r="G20" s="18">
        <f t="shared" si="4"/>
        <v>0</v>
      </c>
      <c r="H20" s="18">
        <f t="shared" si="4"/>
        <v>0</v>
      </c>
      <c r="I20" s="18">
        <f t="shared" si="4"/>
        <v>0</v>
      </c>
      <c r="J20" s="18">
        <f t="shared" si="4"/>
        <v>0</v>
      </c>
      <c r="K20" s="18">
        <f t="shared" si="4"/>
        <v>0</v>
      </c>
      <c r="L20" s="18">
        <f t="shared" si="4"/>
        <v>0</v>
      </c>
      <c r="M20" s="18">
        <f t="shared" si="4"/>
        <v>0</v>
      </c>
      <c r="N20" s="18">
        <f t="shared" si="4"/>
        <v>0</v>
      </c>
    </row>
    <row r="21" spans="1:14" x14ac:dyDescent="0.25">
      <c r="A21" s="84"/>
      <c r="B21" s="75" t="s">
        <v>45</v>
      </c>
      <c r="C21" s="20">
        <v>2019</v>
      </c>
      <c r="D21" s="60">
        <v>2</v>
      </c>
      <c r="E21" s="23"/>
      <c r="F21" s="63">
        <v>1</v>
      </c>
      <c r="G21" s="23"/>
      <c r="H21" s="60">
        <v>2</v>
      </c>
      <c r="I21" s="60"/>
      <c r="J21" s="31"/>
      <c r="K21" s="32"/>
      <c r="L21" s="32"/>
      <c r="M21" s="7"/>
      <c r="N21" s="19">
        <f>SUM(I21:M21)</f>
        <v>0</v>
      </c>
    </row>
    <row r="22" spans="1:14" x14ac:dyDescent="0.25">
      <c r="A22" s="84"/>
      <c r="B22" s="75"/>
      <c r="C22" s="20">
        <v>2020</v>
      </c>
      <c r="D22" s="60">
        <v>2</v>
      </c>
      <c r="E22" s="23"/>
      <c r="F22" s="63">
        <v>1</v>
      </c>
      <c r="G22" s="23"/>
      <c r="H22" s="60">
        <v>2</v>
      </c>
      <c r="I22" s="60"/>
      <c r="J22" s="31"/>
      <c r="K22" s="32"/>
      <c r="L22" s="32"/>
      <c r="M22" s="7"/>
      <c r="N22" s="19">
        <f>SUM(I22:M22)</f>
        <v>0</v>
      </c>
    </row>
    <row r="23" spans="1:14" x14ac:dyDescent="0.25">
      <c r="A23" s="84"/>
      <c r="B23" s="75"/>
      <c r="C23" s="18" t="s">
        <v>41</v>
      </c>
      <c r="D23" s="18">
        <f t="shared" ref="D23:N23" si="5">D22-D21</f>
        <v>0</v>
      </c>
      <c r="E23" s="18">
        <f t="shared" si="5"/>
        <v>0</v>
      </c>
      <c r="F23" s="18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  <c r="J23" s="33">
        <f t="shared" si="5"/>
        <v>0</v>
      </c>
      <c r="K23" s="33">
        <f t="shared" si="5"/>
        <v>0</v>
      </c>
      <c r="L23" s="33">
        <f t="shared" si="5"/>
        <v>0</v>
      </c>
      <c r="M23" s="33">
        <f t="shared" si="5"/>
        <v>0</v>
      </c>
      <c r="N23" s="18">
        <f t="shared" si="5"/>
        <v>0</v>
      </c>
    </row>
    <row r="24" spans="1:14" x14ac:dyDescent="0.25">
      <c r="A24" s="84"/>
      <c r="B24" s="76" t="s">
        <v>46</v>
      </c>
      <c r="C24" s="34">
        <v>2019</v>
      </c>
      <c r="D24" s="35">
        <f t="shared" ref="D24:N25" si="6">SUM(D6,D9,D12,D15,D18,D21)</f>
        <v>4</v>
      </c>
      <c r="E24" s="35">
        <f t="shared" si="6"/>
        <v>0</v>
      </c>
      <c r="F24" s="35">
        <f t="shared" si="6"/>
        <v>11</v>
      </c>
      <c r="G24" s="35">
        <f t="shared" si="6"/>
        <v>0</v>
      </c>
      <c r="H24" s="35">
        <f t="shared" si="6"/>
        <v>4</v>
      </c>
      <c r="I24" s="35">
        <f t="shared" si="6"/>
        <v>71000</v>
      </c>
      <c r="J24" s="35">
        <f t="shared" si="6"/>
        <v>0</v>
      </c>
      <c r="K24" s="35">
        <f t="shared" si="6"/>
        <v>35216.46</v>
      </c>
      <c r="L24" s="35">
        <f t="shared" si="6"/>
        <v>1700</v>
      </c>
      <c r="M24" s="35">
        <f t="shared" si="6"/>
        <v>130617</v>
      </c>
      <c r="N24" s="35">
        <f t="shared" si="6"/>
        <v>238533.46</v>
      </c>
    </row>
    <row r="25" spans="1:14" x14ac:dyDescent="0.25">
      <c r="A25" s="84"/>
      <c r="B25" s="77"/>
      <c r="C25" s="36">
        <v>2020</v>
      </c>
      <c r="D25" s="35">
        <f t="shared" ref="D25:M25" si="7">SUM(D7,D10,D13,D16,D19,D22)</f>
        <v>2</v>
      </c>
      <c r="E25" s="35">
        <f t="shared" si="7"/>
        <v>0</v>
      </c>
      <c r="F25" s="35">
        <f t="shared" si="7"/>
        <v>1</v>
      </c>
      <c r="G25" s="35">
        <f t="shared" si="7"/>
        <v>0</v>
      </c>
      <c r="H25" s="35">
        <f t="shared" si="7"/>
        <v>2</v>
      </c>
      <c r="I25" s="35">
        <f t="shared" si="7"/>
        <v>0</v>
      </c>
      <c r="J25" s="35">
        <f t="shared" si="7"/>
        <v>0</v>
      </c>
      <c r="K25" s="35">
        <f t="shared" si="7"/>
        <v>0</v>
      </c>
      <c r="L25" s="35">
        <f t="shared" si="7"/>
        <v>0</v>
      </c>
      <c r="M25" s="35">
        <f t="shared" si="7"/>
        <v>0</v>
      </c>
      <c r="N25" s="35">
        <f t="shared" si="6"/>
        <v>0</v>
      </c>
    </row>
    <row r="26" spans="1:14" x14ac:dyDescent="0.25">
      <c r="A26" s="85"/>
      <c r="B26" s="78"/>
      <c r="C26" s="36" t="s">
        <v>47</v>
      </c>
      <c r="D26" s="35">
        <f t="shared" ref="D26:M26" si="8">D25-D24</f>
        <v>-2</v>
      </c>
      <c r="E26" s="35">
        <f t="shared" si="8"/>
        <v>0</v>
      </c>
      <c r="F26" s="35">
        <f t="shared" si="8"/>
        <v>-10</v>
      </c>
      <c r="G26" s="35">
        <f t="shared" si="8"/>
        <v>0</v>
      </c>
      <c r="H26" s="35">
        <f t="shared" si="8"/>
        <v>-2</v>
      </c>
      <c r="I26" s="35">
        <f t="shared" si="8"/>
        <v>-71000</v>
      </c>
      <c r="J26" s="35">
        <f t="shared" si="8"/>
        <v>0</v>
      </c>
      <c r="K26" s="35">
        <f t="shared" si="8"/>
        <v>-35216.46</v>
      </c>
      <c r="L26" s="35">
        <f t="shared" si="8"/>
        <v>-1700</v>
      </c>
      <c r="M26" s="35">
        <f t="shared" si="8"/>
        <v>-130617</v>
      </c>
      <c r="N26" s="35">
        <f t="shared" ref="N26" si="9">N25-N24</f>
        <v>-238533.46</v>
      </c>
    </row>
    <row r="28" spans="1:14" ht="126.75" customHeight="1" x14ac:dyDescent="0.25">
      <c r="D28" s="37" t="s">
        <v>30</v>
      </c>
      <c r="E28" s="37" t="s">
        <v>31</v>
      </c>
      <c r="F28" s="37" t="s">
        <v>32</v>
      </c>
      <c r="G28" s="37" t="s">
        <v>33</v>
      </c>
      <c r="H28" s="37" t="s">
        <v>34</v>
      </c>
      <c r="I28" s="37" t="s">
        <v>30</v>
      </c>
      <c r="J28" s="37" t="s">
        <v>31</v>
      </c>
      <c r="K28" s="37" t="s">
        <v>35</v>
      </c>
      <c r="L28" s="37" t="s">
        <v>33</v>
      </c>
      <c r="M28" s="37" t="s">
        <v>34</v>
      </c>
      <c r="N28" s="37" t="s">
        <v>36</v>
      </c>
    </row>
    <row r="29" spans="1:14" x14ac:dyDescent="0.25">
      <c r="C29" s="1">
        <v>2017</v>
      </c>
      <c r="D29" s="35">
        <v>6</v>
      </c>
      <c r="E29" s="35">
        <v>0</v>
      </c>
      <c r="F29" s="35">
        <v>10</v>
      </c>
      <c r="G29" s="35">
        <v>3</v>
      </c>
      <c r="H29" s="35">
        <v>1</v>
      </c>
      <c r="I29" s="35">
        <v>76000</v>
      </c>
      <c r="J29" s="35">
        <v>0</v>
      </c>
      <c r="K29" s="35">
        <v>66929</v>
      </c>
      <c r="L29" s="35">
        <v>303560</v>
      </c>
      <c r="M29" s="35">
        <v>109510</v>
      </c>
      <c r="N29" s="35">
        <v>555999</v>
      </c>
    </row>
  </sheetData>
  <mergeCells count="13">
    <mergeCell ref="B18:B20"/>
    <mergeCell ref="B21:B23"/>
    <mergeCell ref="B24:B26"/>
    <mergeCell ref="A3:N3"/>
    <mergeCell ref="A4:A5"/>
    <mergeCell ref="B4:B5"/>
    <mergeCell ref="D5:H5"/>
    <mergeCell ref="I5:M5"/>
    <mergeCell ref="A6:A26"/>
    <mergeCell ref="B6:B8"/>
    <mergeCell ref="B9:B11"/>
    <mergeCell ref="B12:B14"/>
    <mergeCell ref="B15:B1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4:O20"/>
  <sheetViews>
    <sheetView topLeftCell="A2" workbookViewId="0">
      <selection activeCell="G24" sqref="G24"/>
    </sheetView>
  </sheetViews>
  <sheetFormatPr defaultColWidth="9.140625" defaultRowHeight="15" x14ac:dyDescent="0.25"/>
  <cols>
    <col min="1" max="1" width="9.140625" style="1"/>
    <col min="2" max="2" width="6.42578125" style="1" hidden="1" customWidth="1"/>
    <col min="3" max="14" width="6.42578125" style="1" customWidth="1"/>
    <col min="15" max="16384" width="9.140625" style="1"/>
  </cols>
  <sheetData>
    <row r="4" spans="2:15" ht="32.25" customHeight="1" x14ac:dyDescent="0.25">
      <c r="B4" s="86" t="s">
        <v>77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5" ht="161.25" customHeight="1" x14ac:dyDescent="0.25">
      <c r="B5" s="38" t="s">
        <v>0</v>
      </c>
      <c r="C5" s="39" t="s">
        <v>2</v>
      </c>
      <c r="D5" s="40" t="s">
        <v>48</v>
      </c>
      <c r="E5" s="40" t="s">
        <v>49</v>
      </c>
      <c r="F5" s="40" t="s">
        <v>50</v>
      </c>
      <c r="G5" s="40" t="s">
        <v>51</v>
      </c>
      <c r="H5" s="40" t="s">
        <v>52</v>
      </c>
      <c r="I5" s="40" t="s">
        <v>53</v>
      </c>
      <c r="J5" s="40" t="s">
        <v>54</v>
      </c>
      <c r="K5" s="40" t="s">
        <v>55</v>
      </c>
      <c r="L5" s="40" t="s">
        <v>56</v>
      </c>
      <c r="M5" s="40" t="s">
        <v>57</v>
      </c>
      <c r="N5" s="41" t="s">
        <v>58</v>
      </c>
    </row>
    <row r="6" spans="2:15" x14ac:dyDescent="0.25">
      <c r="B6" s="88" t="s">
        <v>39</v>
      </c>
      <c r="C6" s="3">
        <v>2019</v>
      </c>
      <c r="D6" s="42">
        <v>32</v>
      </c>
      <c r="E6" s="42">
        <v>16</v>
      </c>
      <c r="F6" s="42">
        <v>6</v>
      </c>
      <c r="G6" s="42">
        <v>0</v>
      </c>
      <c r="H6" s="42">
        <v>0</v>
      </c>
      <c r="I6" s="42">
        <v>0</v>
      </c>
      <c r="J6" s="42">
        <v>1</v>
      </c>
      <c r="K6" s="42">
        <v>7</v>
      </c>
      <c r="L6" s="42">
        <v>1</v>
      </c>
      <c r="M6" s="42">
        <v>5</v>
      </c>
      <c r="N6" s="4">
        <f>SUM(D6:M6)</f>
        <v>68</v>
      </c>
    </row>
    <row r="7" spans="2:15" x14ac:dyDescent="0.25">
      <c r="B7" s="88"/>
      <c r="C7" s="3">
        <v>2020</v>
      </c>
      <c r="D7" s="42">
        <f>D13</f>
        <v>0</v>
      </c>
      <c r="E7" s="42">
        <f>E13</f>
        <v>0</v>
      </c>
      <c r="F7" s="42">
        <f t="shared" ref="F7:M7" si="0">F13</f>
        <v>0</v>
      </c>
      <c r="G7" s="42">
        <f t="shared" si="0"/>
        <v>0</v>
      </c>
      <c r="H7" s="42">
        <f t="shared" si="0"/>
        <v>0</v>
      </c>
      <c r="I7" s="42">
        <f t="shared" si="0"/>
        <v>0</v>
      </c>
      <c r="J7" s="42">
        <f t="shared" si="0"/>
        <v>0</v>
      </c>
      <c r="K7" s="42">
        <f t="shared" si="0"/>
        <v>0</v>
      </c>
      <c r="L7" s="42">
        <f t="shared" si="0"/>
        <v>0</v>
      </c>
      <c r="M7" s="42">
        <f t="shared" si="0"/>
        <v>0</v>
      </c>
      <c r="N7" s="4">
        <f>SUM(D7:M7)</f>
        <v>0</v>
      </c>
    </row>
    <row r="8" spans="2:15" x14ac:dyDescent="0.25">
      <c r="B8" s="88"/>
      <c r="C8" s="3" t="s">
        <v>47</v>
      </c>
      <c r="D8" s="43">
        <f>D7-D6</f>
        <v>-32</v>
      </c>
      <c r="E8" s="43">
        <f t="shared" ref="E8:N8" si="1">E7-E6</f>
        <v>-16</v>
      </c>
      <c r="F8" s="43">
        <f t="shared" si="1"/>
        <v>-6</v>
      </c>
      <c r="G8" s="43">
        <f t="shared" si="1"/>
        <v>0</v>
      </c>
      <c r="H8" s="43">
        <f t="shared" si="1"/>
        <v>0</v>
      </c>
      <c r="I8" s="43">
        <f t="shared" si="1"/>
        <v>0</v>
      </c>
      <c r="J8" s="43">
        <f t="shared" si="1"/>
        <v>-1</v>
      </c>
      <c r="K8" s="43">
        <f t="shared" si="1"/>
        <v>-7</v>
      </c>
      <c r="L8" s="43">
        <f t="shared" si="1"/>
        <v>-1</v>
      </c>
      <c r="M8" s="43">
        <f t="shared" si="1"/>
        <v>-5</v>
      </c>
      <c r="N8" s="43">
        <f t="shared" si="1"/>
        <v>-68</v>
      </c>
    </row>
    <row r="12" spans="2:15" x14ac:dyDescent="0.25">
      <c r="C12" s="1" t="s">
        <v>75</v>
      </c>
    </row>
    <row r="13" spans="2:15" x14ac:dyDescent="0.25">
      <c r="C13" s="55"/>
      <c r="D13" s="100">
        <f>SUM(D14:D19)</f>
        <v>0</v>
      </c>
      <c r="E13" s="100">
        <f t="shared" ref="E13:M13" si="2">SUM(E14:E19)</f>
        <v>0</v>
      </c>
      <c r="F13" s="100">
        <f t="shared" si="2"/>
        <v>0</v>
      </c>
      <c r="G13" s="100">
        <f t="shared" si="2"/>
        <v>0</v>
      </c>
      <c r="H13" s="100">
        <f t="shared" si="2"/>
        <v>0</v>
      </c>
      <c r="I13" s="100">
        <f t="shared" si="2"/>
        <v>0</v>
      </c>
      <c r="J13" s="100">
        <f t="shared" si="2"/>
        <v>0</v>
      </c>
      <c r="K13" s="100">
        <f t="shared" si="2"/>
        <v>0</v>
      </c>
      <c r="L13" s="100">
        <f t="shared" si="2"/>
        <v>0</v>
      </c>
      <c r="M13" s="100">
        <f t="shared" si="2"/>
        <v>0</v>
      </c>
    </row>
    <row r="14" spans="2:15" x14ac:dyDescent="0.25">
      <c r="C14" s="55" t="s">
        <v>59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101" t="s">
        <v>78</v>
      </c>
      <c r="O14" s="102"/>
    </row>
    <row r="15" spans="2:15" x14ac:dyDescent="0.25">
      <c r="C15" s="55" t="s">
        <v>60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101"/>
      <c r="O15" s="102"/>
    </row>
    <row r="16" spans="2:15" x14ac:dyDescent="0.25">
      <c r="C16" s="55" t="s">
        <v>61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101"/>
      <c r="O16" s="102"/>
    </row>
    <row r="17" spans="3:15" x14ac:dyDescent="0.25">
      <c r="C17" s="55" t="s">
        <v>62</v>
      </c>
      <c r="D17" s="58"/>
      <c r="E17" s="58"/>
      <c r="F17" s="58"/>
      <c r="G17" s="58"/>
      <c r="H17" s="58"/>
      <c r="I17" s="58"/>
      <c r="J17" s="58"/>
      <c r="K17" s="55"/>
      <c r="L17" s="55"/>
      <c r="M17" s="55"/>
      <c r="N17" s="101"/>
      <c r="O17" s="102"/>
    </row>
    <row r="18" spans="3:15" x14ac:dyDescent="0.25">
      <c r="C18" s="55" t="s">
        <v>63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101"/>
      <c r="O18" s="102"/>
    </row>
    <row r="19" spans="3:15" x14ac:dyDescent="0.25">
      <c r="C19" s="55" t="s">
        <v>64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101"/>
      <c r="O19" s="102"/>
    </row>
    <row r="20" spans="3:15" x14ac:dyDescent="0.25"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</sheetData>
  <mergeCells count="3">
    <mergeCell ref="B4:N4"/>
    <mergeCell ref="B6:B8"/>
    <mergeCell ref="N14:O19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47"/>
  <sheetViews>
    <sheetView tabSelected="1" topLeftCell="B1" workbookViewId="0">
      <selection activeCell="D57" sqref="D57"/>
    </sheetView>
  </sheetViews>
  <sheetFormatPr defaultColWidth="9.140625" defaultRowHeight="15" x14ac:dyDescent="0.25"/>
  <cols>
    <col min="1" max="1" width="9.140625" style="1"/>
    <col min="2" max="2" width="16" style="1" customWidth="1"/>
    <col min="3" max="3" width="20.140625" style="1" hidden="1" customWidth="1"/>
    <col min="4" max="4" width="27.5703125" style="1" customWidth="1"/>
    <col min="5" max="5" width="10.5703125" style="1" customWidth="1"/>
    <col min="6" max="7" width="7.7109375" style="53" hidden="1" customWidth="1"/>
    <col min="8" max="16384" width="9.140625" style="1"/>
  </cols>
  <sheetData>
    <row r="2" spans="2:13" ht="52.5" customHeight="1" x14ac:dyDescent="0.25">
      <c r="B2" s="89" t="s">
        <v>79</v>
      </c>
      <c r="C2" s="90"/>
      <c r="D2" s="90"/>
      <c r="E2" s="90"/>
      <c r="F2" s="90"/>
      <c r="G2" s="90"/>
    </row>
    <row r="3" spans="2:13" ht="46.5" customHeight="1" x14ac:dyDescent="0.25">
      <c r="B3" s="69" t="s">
        <v>29</v>
      </c>
      <c r="C3" s="69" t="s">
        <v>1</v>
      </c>
      <c r="D3" s="69" t="s">
        <v>65</v>
      </c>
      <c r="E3" s="69" t="s">
        <v>66</v>
      </c>
      <c r="F3" s="91" t="s">
        <v>67</v>
      </c>
      <c r="G3" s="91"/>
      <c r="H3" s="59" t="s">
        <v>59</v>
      </c>
      <c r="I3" s="59" t="s">
        <v>60</v>
      </c>
      <c r="J3" s="59" t="s">
        <v>61</v>
      </c>
      <c r="K3" s="59" t="s">
        <v>62</v>
      </c>
      <c r="L3" s="59" t="s">
        <v>63</v>
      </c>
      <c r="M3" s="59" t="s">
        <v>64</v>
      </c>
    </row>
    <row r="4" spans="2:13" ht="22.5" customHeight="1" x14ac:dyDescent="0.25">
      <c r="B4" s="69"/>
      <c r="C4" s="69"/>
      <c r="D4" s="69"/>
      <c r="E4" s="69"/>
      <c r="F4" s="44">
        <v>2019</v>
      </c>
      <c r="G4" s="44">
        <v>2020</v>
      </c>
      <c r="H4" s="44">
        <v>2020</v>
      </c>
      <c r="I4" s="44">
        <v>2020</v>
      </c>
      <c r="J4" s="44">
        <v>2020</v>
      </c>
      <c r="K4" s="44">
        <v>2020</v>
      </c>
      <c r="L4" s="44">
        <v>2020</v>
      </c>
      <c r="M4" s="44">
        <v>2020</v>
      </c>
    </row>
    <row r="5" spans="2:13" hidden="1" x14ac:dyDescent="0.25">
      <c r="B5" s="88" t="s">
        <v>39</v>
      </c>
      <c r="C5" s="92" t="s">
        <v>40</v>
      </c>
      <c r="D5" s="93" t="s">
        <v>68</v>
      </c>
      <c r="E5" s="45" t="s">
        <v>69</v>
      </c>
      <c r="F5" s="46">
        <v>4</v>
      </c>
      <c r="G5" s="46"/>
      <c r="H5" s="46"/>
      <c r="I5" s="46"/>
      <c r="J5" s="46"/>
      <c r="K5" s="46"/>
      <c r="L5" s="46"/>
      <c r="M5" s="46"/>
    </row>
    <row r="6" spans="2:13" hidden="1" x14ac:dyDescent="0.25">
      <c r="B6" s="88"/>
      <c r="C6" s="92"/>
      <c r="D6" s="93"/>
      <c r="E6" s="45" t="s">
        <v>70</v>
      </c>
      <c r="F6" s="46"/>
      <c r="G6" s="46"/>
      <c r="H6" s="46"/>
      <c r="I6" s="46"/>
      <c r="J6" s="46"/>
      <c r="K6" s="46"/>
      <c r="L6" s="46"/>
      <c r="M6" s="46"/>
    </row>
    <row r="7" spans="2:13" ht="30.75" hidden="1" customHeight="1" x14ac:dyDescent="0.25">
      <c r="B7" s="88"/>
      <c r="C7" s="92"/>
      <c r="D7" s="94" t="s">
        <v>71</v>
      </c>
      <c r="E7" s="45" t="s">
        <v>69</v>
      </c>
      <c r="F7" s="46"/>
      <c r="G7" s="46"/>
      <c r="H7" s="46"/>
      <c r="I7" s="46"/>
      <c r="J7" s="46"/>
      <c r="K7" s="46"/>
      <c r="L7" s="46"/>
      <c r="M7" s="46"/>
    </row>
    <row r="8" spans="2:13" hidden="1" x14ac:dyDescent="0.25">
      <c r="B8" s="88"/>
      <c r="C8" s="92"/>
      <c r="D8" s="94"/>
      <c r="E8" s="45" t="s">
        <v>70</v>
      </c>
      <c r="F8" s="46">
        <v>14</v>
      </c>
      <c r="G8" s="46"/>
      <c r="H8" s="46"/>
      <c r="I8" s="46"/>
      <c r="J8" s="46"/>
      <c r="K8" s="46"/>
      <c r="L8" s="46"/>
      <c r="M8" s="46"/>
    </row>
    <row r="9" spans="2:13" hidden="1" x14ac:dyDescent="0.25">
      <c r="B9" s="88"/>
      <c r="C9" s="92"/>
      <c r="D9" s="94" t="s">
        <v>72</v>
      </c>
      <c r="E9" s="45" t="s">
        <v>69</v>
      </c>
      <c r="F9" s="46"/>
      <c r="G9" s="46"/>
      <c r="H9" s="46"/>
      <c r="I9" s="46"/>
      <c r="J9" s="46"/>
      <c r="K9" s="46"/>
      <c r="L9" s="46"/>
      <c r="M9" s="46"/>
    </row>
    <row r="10" spans="2:13" hidden="1" x14ac:dyDescent="0.25">
      <c r="B10" s="88"/>
      <c r="C10" s="92"/>
      <c r="D10" s="94"/>
      <c r="E10" s="45" t="s">
        <v>70</v>
      </c>
      <c r="F10" s="46">
        <v>1</v>
      </c>
      <c r="G10" s="46"/>
      <c r="H10" s="46"/>
      <c r="I10" s="46"/>
      <c r="J10" s="46"/>
      <c r="K10" s="46"/>
      <c r="L10" s="46"/>
      <c r="M10" s="46"/>
    </row>
    <row r="11" spans="2:13" hidden="1" x14ac:dyDescent="0.25">
      <c r="B11" s="88"/>
      <c r="C11" s="92"/>
      <c r="D11" s="95" t="s">
        <v>73</v>
      </c>
      <c r="E11" s="95"/>
      <c r="F11" s="47">
        <f>SUM(F5:F10)</f>
        <v>19</v>
      </c>
      <c r="G11" s="47">
        <f>SUM(G5:G10)</f>
        <v>0</v>
      </c>
      <c r="H11" s="47">
        <f t="shared" ref="H11:M11" si="0">SUM(H5:H10)</f>
        <v>0</v>
      </c>
      <c r="I11" s="47">
        <f t="shared" si="0"/>
        <v>0</v>
      </c>
      <c r="J11" s="47">
        <f t="shared" si="0"/>
        <v>0</v>
      </c>
      <c r="K11" s="47">
        <f t="shared" si="0"/>
        <v>0</v>
      </c>
      <c r="L11" s="47">
        <f t="shared" si="0"/>
        <v>0</v>
      </c>
      <c r="M11" s="47">
        <f t="shared" si="0"/>
        <v>0</v>
      </c>
    </row>
    <row r="12" spans="2:13" hidden="1" x14ac:dyDescent="0.25">
      <c r="B12" s="88"/>
      <c r="C12" s="92" t="s">
        <v>42</v>
      </c>
      <c r="D12" s="93" t="s">
        <v>68</v>
      </c>
      <c r="E12" s="45" t="s">
        <v>69</v>
      </c>
      <c r="F12" s="46"/>
      <c r="G12" s="46"/>
      <c r="H12" s="46"/>
      <c r="I12" s="46"/>
      <c r="J12" s="46"/>
      <c r="K12" s="46"/>
      <c r="L12" s="46"/>
      <c r="M12" s="46"/>
    </row>
    <row r="13" spans="2:13" hidden="1" x14ac:dyDescent="0.25">
      <c r="B13" s="88"/>
      <c r="C13" s="92"/>
      <c r="D13" s="93"/>
      <c r="E13" s="45" t="s">
        <v>70</v>
      </c>
      <c r="F13" s="46"/>
      <c r="G13" s="46"/>
      <c r="H13" s="46"/>
      <c r="I13" s="46"/>
      <c r="J13" s="46"/>
      <c r="K13" s="46"/>
      <c r="L13" s="46"/>
      <c r="M13" s="46"/>
    </row>
    <row r="14" spans="2:13" ht="30.75" hidden="1" customHeight="1" x14ac:dyDescent="0.25">
      <c r="B14" s="88"/>
      <c r="C14" s="92"/>
      <c r="D14" s="94" t="s">
        <v>71</v>
      </c>
      <c r="E14" s="45" t="s">
        <v>69</v>
      </c>
      <c r="F14" s="46"/>
      <c r="G14" s="46"/>
      <c r="H14" s="46"/>
      <c r="I14" s="46"/>
      <c r="J14" s="46"/>
      <c r="K14" s="46"/>
      <c r="L14" s="46"/>
      <c r="M14" s="46"/>
    </row>
    <row r="15" spans="2:13" hidden="1" x14ac:dyDescent="0.25">
      <c r="B15" s="88"/>
      <c r="C15" s="92"/>
      <c r="D15" s="94"/>
      <c r="E15" s="45" t="s">
        <v>70</v>
      </c>
      <c r="F15" s="46">
        <v>4</v>
      </c>
      <c r="G15" s="46"/>
      <c r="H15" s="46"/>
      <c r="I15" s="46"/>
      <c r="J15" s="46"/>
      <c r="K15" s="46"/>
      <c r="L15" s="46"/>
      <c r="M15" s="46"/>
    </row>
    <row r="16" spans="2:13" hidden="1" x14ac:dyDescent="0.25">
      <c r="B16" s="88"/>
      <c r="C16" s="92"/>
      <c r="D16" s="94" t="s">
        <v>72</v>
      </c>
      <c r="E16" s="45" t="s">
        <v>69</v>
      </c>
      <c r="F16" s="46"/>
      <c r="G16" s="46"/>
      <c r="H16" s="46"/>
      <c r="I16" s="46"/>
      <c r="J16" s="46"/>
      <c r="K16" s="46"/>
      <c r="L16" s="46"/>
      <c r="M16" s="46"/>
    </row>
    <row r="17" spans="2:13" hidden="1" x14ac:dyDescent="0.25">
      <c r="B17" s="88"/>
      <c r="C17" s="92"/>
      <c r="D17" s="94"/>
      <c r="E17" s="45" t="s">
        <v>70</v>
      </c>
      <c r="F17" s="46"/>
      <c r="G17" s="46"/>
      <c r="H17" s="46"/>
      <c r="I17" s="46"/>
      <c r="J17" s="46"/>
      <c r="K17" s="46"/>
      <c r="L17" s="46"/>
      <c r="M17" s="46"/>
    </row>
    <row r="18" spans="2:13" hidden="1" x14ac:dyDescent="0.25">
      <c r="B18" s="88"/>
      <c r="C18" s="92"/>
      <c r="D18" s="95" t="s">
        <v>74</v>
      </c>
      <c r="E18" s="95"/>
      <c r="F18" s="47">
        <f>SUM(F12:F17)</f>
        <v>4</v>
      </c>
      <c r="G18" s="47">
        <f>SUM(G12:G17)</f>
        <v>0</v>
      </c>
      <c r="H18" s="47">
        <f t="shared" ref="H18:M18" si="1">SUM(H12:H17)</f>
        <v>0</v>
      </c>
      <c r="I18" s="47">
        <f t="shared" si="1"/>
        <v>0</v>
      </c>
      <c r="J18" s="47">
        <f t="shared" si="1"/>
        <v>0</v>
      </c>
      <c r="K18" s="47">
        <f t="shared" si="1"/>
        <v>0</v>
      </c>
      <c r="L18" s="47">
        <f t="shared" si="1"/>
        <v>0</v>
      </c>
      <c r="M18" s="47">
        <f t="shared" si="1"/>
        <v>0</v>
      </c>
    </row>
    <row r="19" spans="2:13" hidden="1" x14ac:dyDescent="0.25">
      <c r="B19" s="88"/>
      <c r="C19" s="92" t="s">
        <v>43</v>
      </c>
      <c r="D19" s="93" t="s">
        <v>68</v>
      </c>
      <c r="E19" s="45" t="s">
        <v>69</v>
      </c>
      <c r="F19" s="48">
        <v>4</v>
      </c>
      <c r="G19" s="48"/>
      <c r="H19" s="48"/>
      <c r="I19" s="48"/>
      <c r="J19" s="48"/>
      <c r="K19" s="48"/>
      <c r="L19" s="48"/>
      <c r="M19" s="48"/>
    </row>
    <row r="20" spans="2:13" hidden="1" x14ac:dyDescent="0.25">
      <c r="B20" s="88"/>
      <c r="C20" s="92"/>
      <c r="D20" s="93"/>
      <c r="E20" s="45" t="s">
        <v>70</v>
      </c>
      <c r="F20" s="48"/>
      <c r="G20" s="48"/>
      <c r="H20" s="48"/>
      <c r="I20" s="48"/>
      <c r="J20" s="48"/>
      <c r="K20" s="48"/>
      <c r="L20" s="48"/>
      <c r="M20" s="48"/>
    </row>
    <row r="21" spans="2:13" ht="30.75" hidden="1" customHeight="1" x14ac:dyDescent="0.25">
      <c r="B21" s="88"/>
      <c r="C21" s="92"/>
      <c r="D21" s="94" t="s">
        <v>71</v>
      </c>
      <c r="E21" s="45" t="s">
        <v>69</v>
      </c>
      <c r="F21" s="48">
        <v>1</v>
      </c>
      <c r="G21" s="48"/>
      <c r="H21" s="48"/>
      <c r="I21" s="48"/>
      <c r="J21" s="48"/>
      <c r="K21" s="48"/>
      <c r="L21" s="48"/>
      <c r="M21" s="48"/>
    </row>
    <row r="22" spans="2:13" hidden="1" x14ac:dyDescent="0.25">
      <c r="B22" s="88"/>
      <c r="C22" s="92"/>
      <c r="D22" s="94"/>
      <c r="E22" s="45" t="s">
        <v>70</v>
      </c>
      <c r="F22" s="48"/>
      <c r="G22" s="48"/>
      <c r="H22" s="48"/>
      <c r="I22" s="48"/>
      <c r="J22" s="48"/>
      <c r="K22" s="48"/>
      <c r="L22" s="48"/>
      <c r="M22" s="48"/>
    </row>
    <row r="23" spans="2:13" hidden="1" x14ac:dyDescent="0.25">
      <c r="B23" s="88"/>
      <c r="C23" s="92"/>
      <c r="D23" s="94" t="s">
        <v>72</v>
      </c>
      <c r="E23" s="45" t="s">
        <v>69</v>
      </c>
      <c r="F23" s="48"/>
      <c r="G23" s="48"/>
      <c r="H23" s="48"/>
      <c r="I23" s="48"/>
      <c r="J23" s="48"/>
      <c r="K23" s="48"/>
      <c r="L23" s="48"/>
      <c r="M23" s="48"/>
    </row>
    <row r="24" spans="2:13" hidden="1" x14ac:dyDescent="0.25">
      <c r="B24" s="88"/>
      <c r="C24" s="92"/>
      <c r="D24" s="94"/>
      <c r="E24" s="45" t="s">
        <v>70</v>
      </c>
      <c r="F24" s="48"/>
      <c r="G24" s="48"/>
      <c r="H24" s="48"/>
      <c r="I24" s="48"/>
      <c r="J24" s="48"/>
      <c r="K24" s="48"/>
      <c r="L24" s="48"/>
      <c r="M24" s="48"/>
    </row>
    <row r="25" spans="2:13" hidden="1" x14ac:dyDescent="0.25">
      <c r="B25" s="88"/>
      <c r="C25" s="92"/>
      <c r="D25" s="95" t="s">
        <v>74</v>
      </c>
      <c r="E25" s="95"/>
      <c r="F25" s="47">
        <f>SUM(F19:F24)</f>
        <v>5</v>
      </c>
      <c r="G25" s="47">
        <f>SUM(G19:G24)</f>
        <v>0</v>
      </c>
      <c r="H25" s="47">
        <f t="shared" ref="H25:M25" si="2">SUM(H19:H24)</f>
        <v>0</v>
      </c>
      <c r="I25" s="47">
        <f t="shared" si="2"/>
        <v>0</v>
      </c>
      <c r="J25" s="47">
        <f t="shared" si="2"/>
        <v>0</v>
      </c>
      <c r="K25" s="47">
        <f t="shared" si="2"/>
        <v>0</v>
      </c>
      <c r="L25" s="47">
        <f t="shared" si="2"/>
        <v>0</v>
      </c>
      <c r="M25" s="47">
        <f t="shared" si="2"/>
        <v>0</v>
      </c>
    </row>
    <row r="26" spans="2:13" hidden="1" x14ac:dyDescent="0.25">
      <c r="B26" s="88"/>
      <c r="C26" s="92" t="s">
        <v>44</v>
      </c>
      <c r="D26" s="93" t="s">
        <v>68</v>
      </c>
      <c r="E26" s="45" t="s">
        <v>69</v>
      </c>
      <c r="F26" s="49"/>
      <c r="G26" s="49"/>
      <c r="H26" s="49"/>
      <c r="I26" s="49"/>
      <c r="J26" s="49"/>
      <c r="K26" s="49"/>
      <c r="L26" s="49"/>
      <c r="M26" s="49"/>
    </row>
    <row r="27" spans="2:13" hidden="1" x14ac:dyDescent="0.25">
      <c r="B27" s="88"/>
      <c r="C27" s="92"/>
      <c r="D27" s="93"/>
      <c r="E27" s="45" t="s">
        <v>70</v>
      </c>
      <c r="F27" s="50">
        <v>1</v>
      </c>
      <c r="G27" s="50"/>
      <c r="H27" s="50"/>
      <c r="I27" s="50"/>
      <c r="J27" s="50"/>
      <c r="K27" s="50"/>
      <c r="L27" s="50"/>
      <c r="M27" s="50"/>
    </row>
    <row r="28" spans="2:13" ht="30.75" hidden="1" customHeight="1" x14ac:dyDescent="0.25">
      <c r="B28" s="88"/>
      <c r="C28" s="92"/>
      <c r="D28" s="94" t="s">
        <v>71</v>
      </c>
      <c r="E28" s="45" t="s">
        <v>69</v>
      </c>
      <c r="F28" s="49"/>
      <c r="G28" s="49"/>
      <c r="H28" s="49"/>
      <c r="I28" s="49"/>
      <c r="J28" s="49"/>
      <c r="K28" s="49"/>
      <c r="L28" s="49"/>
      <c r="M28" s="49"/>
    </row>
    <row r="29" spans="2:13" hidden="1" x14ac:dyDescent="0.25">
      <c r="B29" s="88"/>
      <c r="C29" s="92"/>
      <c r="D29" s="94"/>
      <c r="E29" s="45" t="s">
        <v>70</v>
      </c>
      <c r="F29" s="50"/>
      <c r="G29" s="50"/>
      <c r="H29" s="50"/>
      <c r="I29" s="50"/>
      <c r="J29" s="50"/>
      <c r="K29" s="50"/>
      <c r="L29" s="50"/>
      <c r="M29" s="50"/>
    </row>
    <row r="30" spans="2:13" hidden="1" x14ac:dyDescent="0.25">
      <c r="B30" s="88"/>
      <c r="C30" s="92"/>
      <c r="D30" s="94" t="s">
        <v>72</v>
      </c>
      <c r="E30" s="45" t="s">
        <v>69</v>
      </c>
      <c r="F30" s="50">
        <v>3</v>
      </c>
      <c r="G30" s="50"/>
      <c r="H30" s="50"/>
      <c r="I30" s="50"/>
      <c r="J30" s="50"/>
      <c r="K30" s="50"/>
      <c r="L30" s="50"/>
      <c r="M30" s="50"/>
    </row>
    <row r="31" spans="2:13" hidden="1" x14ac:dyDescent="0.25">
      <c r="B31" s="88"/>
      <c r="C31" s="92"/>
      <c r="D31" s="94"/>
      <c r="E31" s="45" t="s">
        <v>70</v>
      </c>
      <c r="F31" s="50">
        <v>26</v>
      </c>
      <c r="G31" s="50"/>
      <c r="H31" s="50"/>
      <c r="I31" s="50"/>
      <c r="J31" s="50"/>
      <c r="K31" s="50"/>
      <c r="L31" s="50"/>
      <c r="M31" s="50"/>
    </row>
    <row r="32" spans="2:13" hidden="1" x14ac:dyDescent="0.25">
      <c r="B32" s="88"/>
      <c r="C32" s="92"/>
      <c r="D32" s="95" t="s">
        <v>74</v>
      </c>
      <c r="E32" s="95"/>
      <c r="F32" s="47">
        <f>SUM(F26:F31)</f>
        <v>30</v>
      </c>
      <c r="G32" s="47">
        <f>SUM(G26:G31)</f>
        <v>0</v>
      </c>
      <c r="H32" s="47">
        <f t="shared" ref="H32:M32" si="3">SUM(H26:H31)</f>
        <v>0</v>
      </c>
      <c r="I32" s="47">
        <f t="shared" si="3"/>
        <v>0</v>
      </c>
      <c r="J32" s="47">
        <f t="shared" si="3"/>
        <v>0</v>
      </c>
      <c r="K32" s="47">
        <f t="shared" si="3"/>
        <v>0</v>
      </c>
      <c r="L32" s="47">
        <f t="shared" si="3"/>
        <v>0</v>
      </c>
      <c r="M32" s="47">
        <f t="shared" si="3"/>
        <v>0</v>
      </c>
    </row>
    <row r="33" spans="2:13" hidden="1" x14ac:dyDescent="0.25">
      <c r="B33" s="88"/>
      <c r="C33" s="92" t="s">
        <v>25</v>
      </c>
      <c r="D33" s="93" t="s">
        <v>68</v>
      </c>
      <c r="E33" s="45" t="s">
        <v>69</v>
      </c>
      <c r="F33" s="49"/>
      <c r="G33" s="49"/>
      <c r="H33" s="49"/>
      <c r="I33" s="49"/>
      <c r="J33" s="49"/>
      <c r="K33" s="49"/>
      <c r="L33" s="49"/>
      <c r="M33" s="49"/>
    </row>
    <row r="34" spans="2:13" hidden="1" x14ac:dyDescent="0.25">
      <c r="B34" s="88"/>
      <c r="C34" s="92"/>
      <c r="D34" s="93"/>
      <c r="E34" s="45" t="s">
        <v>70</v>
      </c>
      <c r="F34" s="50"/>
      <c r="G34" s="50"/>
      <c r="H34" s="50"/>
      <c r="I34" s="50"/>
      <c r="J34" s="50"/>
      <c r="K34" s="50"/>
      <c r="L34" s="50"/>
      <c r="M34" s="50"/>
    </row>
    <row r="35" spans="2:13" ht="30.75" hidden="1" customHeight="1" x14ac:dyDescent="0.25">
      <c r="B35" s="88"/>
      <c r="C35" s="92"/>
      <c r="D35" s="94" t="s">
        <v>71</v>
      </c>
      <c r="E35" s="45" t="s">
        <v>69</v>
      </c>
      <c r="F35" s="49"/>
      <c r="G35" s="49"/>
      <c r="H35" s="49"/>
      <c r="I35" s="49"/>
      <c r="J35" s="49"/>
      <c r="K35" s="49"/>
      <c r="L35" s="49"/>
      <c r="M35" s="49"/>
    </row>
    <row r="36" spans="2:13" hidden="1" x14ac:dyDescent="0.25">
      <c r="B36" s="88"/>
      <c r="C36" s="92"/>
      <c r="D36" s="94"/>
      <c r="E36" s="45" t="s">
        <v>70</v>
      </c>
      <c r="F36" s="49"/>
      <c r="G36" s="49"/>
      <c r="H36" s="49"/>
      <c r="I36" s="49"/>
      <c r="J36" s="49"/>
      <c r="K36" s="49"/>
      <c r="L36" s="49"/>
      <c r="M36" s="49"/>
    </row>
    <row r="37" spans="2:13" hidden="1" x14ac:dyDescent="0.25">
      <c r="B37" s="88"/>
      <c r="C37" s="92"/>
      <c r="D37" s="94" t="s">
        <v>72</v>
      </c>
      <c r="E37" s="45" t="s">
        <v>69</v>
      </c>
      <c r="F37" s="50"/>
      <c r="G37" s="50"/>
      <c r="H37" s="50"/>
      <c r="I37" s="50"/>
      <c r="J37" s="50"/>
      <c r="K37" s="50"/>
      <c r="L37" s="50"/>
      <c r="M37" s="50"/>
    </row>
    <row r="38" spans="2:13" ht="13.5" hidden="1" customHeight="1" x14ac:dyDescent="0.25">
      <c r="B38" s="88"/>
      <c r="C38" s="92"/>
      <c r="D38" s="94"/>
      <c r="E38" s="45" t="s">
        <v>70</v>
      </c>
      <c r="F38" s="50"/>
      <c r="G38" s="50"/>
      <c r="H38" s="50"/>
      <c r="I38" s="50"/>
      <c r="J38" s="50"/>
      <c r="K38" s="50"/>
      <c r="L38" s="50"/>
      <c r="M38" s="50"/>
    </row>
    <row r="39" spans="2:13" ht="15.75" hidden="1" customHeight="1" x14ac:dyDescent="0.25">
      <c r="B39" s="88"/>
      <c r="C39" s="92"/>
      <c r="D39" s="95" t="s">
        <v>74</v>
      </c>
      <c r="E39" s="95"/>
      <c r="F39" s="47">
        <f>SUM(F33:F38)</f>
        <v>0</v>
      </c>
      <c r="G39" s="47">
        <f>SUM(G33:G38)</f>
        <v>0</v>
      </c>
      <c r="H39" s="47">
        <f t="shared" ref="H39:M39" si="4">SUM(H33:H38)</f>
        <v>0</v>
      </c>
      <c r="I39" s="47">
        <f t="shared" si="4"/>
        <v>0</v>
      </c>
      <c r="J39" s="47">
        <f t="shared" si="4"/>
        <v>0</v>
      </c>
      <c r="K39" s="47">
        <f t="shared" si="4"/>
        <v>0</v>
      </c>
      <c r="L39" s="47">
        <f t="shared" si="4"/>
        <v>0</v>
      </c>
      <c r="M39" s="47">
        <f t="shared" si="4"/>
        <v>0</v>
      </c>
    </row>
    <row r="40" spans="2:13" x14ac:dyDescent="0.25">
      <c r="B40" s="88"/>
      <c r="C40" s="92" t="s">
        <v>45</v>
      </c>
      <c r="D40" s="93" t="s">
        <v>68</v>
      </c>
      <c r="E40" s="45" t="s">
        <v>69</v>
      </c>
      <c r="F40" s="61"/>
      <c r="G40" s="46"/>
      <c r="H40" s="46"/>
      <c r="I40" s="46"/>
      <c r="J40" s="61"/>
      <c r="K40" s="46"/>
      <c r="L40" s="46"/>
      <c r="M40" s="46"/>
    </row>
    <row r="41" spans="2:13" x14ac:dyDescent="0.25">
      <c r="B41" s="88"/>
      <c r="C41" s="92"/>
      <c r="D41" s="93"/>
      <c r="E41" s="45" t="s">
        <v>70</v>
      </c>
      <c r="F41" s="103"/>
      <c r="G41" s="46"/>
      <c r="H41" s="46"/>
      <c r="I41" s="46"/>
      <c r="J41" s="46"/>
      <c r="K41" s="46"/>
      <c r="L41" s="46"/>
      <c r="M41" s="46"/>
    </row>
    <row r="42" spans="2:13" ht="30.75" customHeight="1" x14ac:dyDescent="0.25">
      <c r="B42" s="88"/>
      <c r="C42" s="92"/>
      <c r="D42" s="94" t="s">
        <v>71</v>
      </c>
      <c r="E42" s="45" t="s">
        <v>69</v>
      </c>
      <c r="F42" s="103"/>
      <c r="G42" s="46"/>
      <c r="H42" s="46"/>
      <c r="I42" s="46"/>
      <c r="J42" s="46"/>
      <c r="K42" s="46"/>
      <c r="L42" s="46"/>
      <c r="M42" s="46"/>
    </row>
    <row r="43" spans="2:13" x14ac:dyDescent="0.25">
      <c r="B43" s="88"/>
      <c r="C43" s="92"/>
      <c r="D43" s="94"/>
      <c r="E43" s="45" t="s">
        <v>70</v>
      </c>
      <c r="F43" s="103">
        <v>11</v>
      </c>
      <c r="G43" s="46"/>
      <c r="H43" s="46"/>
      <c r="I43" s="46"/>
      <c r="J43" s="61"/>
      <c r="K43" s="46"/>
      <c r="L43" s="46"/>
      <c r="M43" s="46"/>
    </row>
    <row r="44" spans="2:13" x14ac:dyDescent="0.25">
      <c r="B44" s="88"/>
      <c r="C44" s="92"/>
      <c r="D44" s="94" t="s">
        <v>72</v>
      </c>
      <c r="E44" s="45" t="s">
        <v>69</v>
      </c>
      <c r="F44" s="103">
        <v>9</v>
      </c>
      <c r="G44" s="46"/>
      <c r="H44" s="46"/>
      <c r="I44" s="46"/>
      <c r="J44" s="61"/>
      <c r="K44" s="46"/>
      <c r="L44" s="46"/>
      <c r="M44" s="46"/>
    </row>
    <row r="45" spans="2:13" x14ac:dyDescent="0.25">
      <c r="B45" s="88"/>
      <c r="C45" s="92"/>
      <c r="D45" s="94"/>
      <c r="E45" s="45" t="s">
        <v>70</v>
      </c>
      <c r="F45" s="103">
        <v>7</v>
      </c>
      <c r="G45" s="46"/>
      <c r="H45" s="46"/>
      <c r="I45" s="46"/>
      <c r="J45" s="61"/>
      <c r="K45" s="46"/>
      <c r="L45" s="46"/>
      <c r="M45" s="46"/>
    </row>
    <row r="46" spans="2:13" x14ac:dyDescent="0.25">
      <c r="B46" s="88"/>
      <c r="C46" s="92"/>
      <c r="D46" s="95" t="s">
        <v>74</v>
      </c>
      <c r="E46" s="95"/>
      <c r="F46" s="47">
        <f>SUM(F40:F45)</f>
        <v>27</v>
      </c>
      <c r="G46" s="47">
        <f>SUM(G40:G45)</f>
        <v>0</v>
      </c>
      <c r="H46" s="47">
        <f t="shared" ref="H46:M46" si="5">SUM(H40:H45)</f>
        <v>0</v>
      </c>
      <c r="I46" s="47">
        <f t="shared" si="5"/>
        <v>0</v>
      </c>
      <c r="J46" s="47">
        <f t="shared" si="5"/>
        <v>0</v>
      </c>
      <c r="K46" s="47">
        <f t="shared" si="5"/>
        <v>0</v>
      </c>
      <c r="L46" s="47">
        <f t="shared" si="5"/>
        <v>0</v>
      </c>
      <c r="M46" s="47">
        <f t="shared" si="5"/>
        <v>0</v>
      </c>
    </row>
    <row r="47" spans="2:13" x14ac:dyDescent="0.25">
      <c r="B47" s="88"/>
      <c r="C47" s="96" t="s">
        <v>46</v>
      </c>
      <c r="D47" s="97"/>
      <c r="E47" s="51"/>
      <c r="F47" s="52">
        <f>F11+F18+F25+F32+F39+F46</f>
        <v>85</v>
      </c>
      <c r="G47" s="52">
        <f>G11+G18+G25+G32+G39+G46</f>
        <v>0</v>
      </c>
      <c r="H47" s="52">
        <f t="shared" ref="H47:M47" si="6">H11+H18+H25+H32+H39+H46</f>
        <v>0</v>
      </c>
      <c r="I47" s="52">
        <f t="shared" si="6"/>
        <v>0</v>
      </c>
      <c r="J47" s="52">
        <f t="shared" si="6"/>
        <v>0</v>
      </c>
      <c r="K47" s="52">
        <f t="shared" si="6"/>
        <v>0</v>
      </c>
      <c r="L47" s="52">
        <f t="shared" si="6"/>
        <v>0</v>
      </c>
      <c r="M47" s="52">
        <f t="shared" si="6"/>
        <v>0</v>
      </c>
    </row>
  </sheetData>
  <mergeCells count="38">
    <mergeCell ref="C47:D47"/>
    <mergeCell ref="C26:C32"/>
    <mergeCell ref="D26:D27"/>
    <mergeCell ref="D28:D29"/>
    <mergeCell ref="D30:D31"/>
    <mergeCell ref="D32:E32"/>
    <mergeCell ref="C33:C39"/>
    <mergeCell ref="D33:D34"/>
    <mergeCell ref="D35:D36"/>
    <mergeCell ref="D37:D38"/>
    <mergeCell ref="D39:E39"/>
    <mergeCell ref="C40:C46"/>
    <mergeCell ref="D40:D41"/>
    <mergeCell ref="D42:D43"/>
    <mergeCell ref="D44:D45"/>
    <mergeCell ref="D46:E46"/>
    <mergeCell ref="B5:B47"/>
    <mergeCell ref="C5:C11"/>
    <mergeCell ref="D5:D6"/>
    <mergeCell ref="D7:D8"/>
    <mergeCell ref="D9:D10"/>
    <mergeCell ref="D11:E11"/>
    <mergeCell ref="C12:C18"/>
    <mergeCell ref="D12:D13"/>
    <mergeCell ref="D14:D15"/>
    <mergeCell ref="D16:D17"/>
    <mergeCell ref="D18:E18"/>
    <mergeCell ref="C19:C25"/>
    <mergeCell ref="D19:D20"/>
    <mergeCell ref="D21:D22"/>
    <mergeCell ref="D23:D24"/>
    <mergeCell ref="D25:E25"/>
    <mergeCell ref="B2:G2"/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Munka12</vt:lpstr>
      <vt:lpstr>Munka13</vt:lpstr>
      <vt:lpstr>Munka14</vt:lpstr>
      <vt:lpstr>Munka15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Tamas</dc:creator>
  <cp:lastModifiedBy>Tamas</cp:lastModifiedBy>
  <dcterms:created xsi:type="dcterms:W3CDTF">2020-05-08T15:01:27Z</dcterms:created>
  <dcterms:modified xsi:type="dcterms:W3CDTF">2021-04-23T07:30:17Z</dcterms:modified>
</cp:coreProperties>
</file>