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Work_Sapientia\Adminisztrativ\Tanterv_Tananyag_Allaskeret\Allaskeret_2019_2020\Allaskeret_tervezetek_2019jul24\Javitott_allaskeretek\GMT\"/>
    </mc:Choice>
  </mc:AlternateContent>
  <bookViews>
    <workbookView xWindow="0" yWindow="0" windowWidth="20175" windowHeight="11865"/>
  </bookViews>
  <sheets>
    <sheet name="Sheet1" sheetId="1" r:id="rId1"/>
    <sheet name="Sheet3" sheetId="2" r:id="rId2"/>
  </sheets>
  <definedNames>
    <definedName name="_24">Sheet1!$X$12:$X$262</definedName>
    <definedName name="_xlnm._FilterDatabase" localSheetId="0" hidden="1">Sheet1!$A$11:$X$291</definedName>
    <definedName name="_xlnm.Print_Area" localSheetId="0">Sheet1!$A$1:$W$283</definedName>
  </definedNames>
  <calcPr calcId="162913"/>
</workbook>
</file>

<file path=xl/calcChain.xml><?xml version="1.0" encoding="utf-8"?>
<calcChain xmlns="http://schemas.openxmlformats.org/spreadsheetml/2006/main">
  <c r="S65" i="1" l="1"/>
  <c r="M64" i="1"/>
  <c r="N64" i="1"/>
  <c r="P64" i="1"/>
  <c r="Q64" i="1"/>
  <c r="S202" i="1" l="1"/>
  <c r="S166" i="1" l="1"/>
  <c r="S79" i="1"/>
  <c r="S264" i="1" l="1"/>
  <c r="M263" i="1" l="1"/>
  <c r="N263" i="1"/>
  <c r="P263" i="1"/>
  <c r="Q263" i="1"/>
  <c r="M165" i="1"/>
  <c r="N165" i="1"/>
  <c r="P165" i="1"/>
  <c r="Q165" i="1"/>
  <c r="M12" i="1"/>
  <c r="N12" i="1"/>
  <c r="P12" i="1"/>
  <c r="Q12" i="1"/>
  <c r="O235" i="1" l="1"/>
  <c r="O236" i="1"/>
  <c r="L235" i="1"/>
  <c r="L236" i="1"/>
  <c r="L237" i="1"/>
  <c r="L238" i="1"/>
  <c r="O237" i="1"/>
  <c r="O238" i="1"/>
  <c r="O241" i="1"/>
  <c r="O242" i="1"/>
  <c r="L241" i="1"/>
  <c r="L242" i="1"/>
  <c r="K236" i="1" l="1"/>
  <c r="K235" i="1"/>
  <c r="K238" i="1"/>
  <c r="K237" i="1"/>
  <c r="K242" i="1"/>
  <c r="K241" i="1"/>
  <c r="O175" i="1"/>
  <c r="L175" i="1"/>
  <c r="O272" i="1"/>
  <c r="L272" i="1"/>
  <c r="O271" i="1"/>
  <c r="L271" i="1"/>
  <c r="O270" i="1"/>
  <c r="L270" i="1"/>
  <c r="O269" i="1"/>
  <c r="L269" i="1"/>
  <c r="O219" i="1"/>
  <c r="L219" i="1"/>
  <c r="O268" i="1"/>
  <c r="L268" i="1"/>
  <c r="O267" i="1"/>
  <c r="L267" i="1"/>
  <c r="O266" i="1"/>
  <c r="L266" i="1"/>
  <c r="O265" i="1"/>
  <c r="L265" i="1"/>
  <c r="O170" i="1"/>
  <c r="O171" i="1"/>
  <c r="L171" i="1"/>
  <c r="L170" i="1"/>
  <c r="K271" i="1" l="1"/>
  <c r="K175" i="1"/>
  <c r="K269" i="1"/>
  <c r="K266" i="1"/>
  <c r="K268" i="1"/>
  <c r="K265" i="1"/>
  <c r="K270" i="1"/>
  <c r="K272" i="1"/>
  <c r="K267" i="1"/>
  <c r="K170" i="1"/>
  <c r="K171" i="1"/>
  <c r="S13" i="1"/>
  <c r="O195" i="1"/>
  <c r="L195" i="1"/>
  <c r="L17" i="1"/>
  <c r="O17" i="1"/>
  <c r="S213" i="1"/>
  <c r="M212" i="1"/>
  <c r="N212" i="1"/>
  <c r="P212" i="1"/>
  <c r="Q212" i="1"/>
  <c r="M176" i="1"/>
  <c r="N176" i="1"/>
  <c r="P176" i="1"/>
  <c r="Q176" i="1"/>
  <c r="K17" i="1" l="1"/>
  <c r="S36" i="1"/>
  <c r="S20" i="1"/>
  <c r="S231" i="1" l="1"/>
  <c r="M230" i="1"/>
  <c r="N230" i="1"/>
  <c r="P230" i="1"/>
  <c r="Q230" i="1"/>
  <c r="O196" i="1"/>
  <c r="N243" i="1"/>
  <c r="M243" i="1"/>
  <c r="Q243" i="1"/>
  <c r="P243" i="1"/>
  <c r="M93" i="1" l="1"/>
  <c r="N93" i="1"/>
  <c r="P93" i="1"/>
  <c r="Q93" i="1"/>
  <c r="S94" i="1"/>
  <c r="O158" i="1" l="1"/>
  <c r="L158" i="1"/>
  <c r="S143" i="1"/>
  <c r="S142" i="1" s="1"/>
  <c r="Q142" i="1"/>
  <c r="P142" i="1"/>
  <c r="N142" i="1"/>
  <c r="M142" i="1"/>
  <c r="S244" i="1" l="1"/>
  <c r="M201" i="1"/>
  <c r="N201" i="1"/>
  <c r="P201" i="1"/>
  <c r="Q201" i="1"/>
  <c r="S177" i="1"/>
  <c r="S176" i="1" s="1"/>
  <c r="S156" i="1"/>
  <c r="S155" i="1" s="1"/>
  <c r="M155" i="1"/>
  <c r="N155" i="1"/>
  <c r="P155" i="1"/>
  <c r="Q155" i="1"/>
  <c r="S110" i="1"/>
  <c r="M109" i="1"/>
  <c r="N109" i="1"/>
  <c r="P109" i="1"/>
  <c r="Q109" i="1"/>
  <c r="O179" i="1" l="1"/>
  <c r="L69" i="1"/>
  <c r="O147" i="1"/>
  <c r="L147" i="1"/>
  <c r="O249" i="1"/>
  <c r="L249" i="1"/>
  <c r="O152" i="1"/>
  <c r="L152" i="1"/>
  <c r="O151" i="1"/>
  <c r="L151" i="1"/>
  <c r="O253" i="1"/>
  <c r="L253" i="1"/>
  <c r="O251" i="1"/>
  <c r="L251" i="1"/>
  <c r="O148" i="1"/>
  <c r="L148" i="1"/>
  <c r="K147" i="1" l="1"/>
  <c r="K253" i="1"/>
  <c r="K251" i="1"/>
  <c r="K148" i="1"/>
  <c r="K249" i="1"/>
  <c r="K151" i="1"/>
  <c r="K152" i="1"/>
  <c r="O207" i="1"/>
  <c r="L207" i="1"/>
  <c r="O206" i="1"/>
  <c r="L206" i="1"/>
  <c r="O205" i="1"/>
  <c r="L205" i="1"/>
  <c r="O204" i="1"/>
  <c r="L204" i="1"/>
  <c r="K204" i="1" l="1"/>
  <c r="K207" i="1"/>
  <c r="K206" i="1"/>
  <c r="K205" i="1"/>
  <c r="K275" i="1" l="1"/>
  <c r="K189" i="1"/>
  <c r="S135" i="1"/>
  <c r="S134" i="1" s="1"/>
  <c r="Q134" i="1"/>
  <c r="P134" i="1"/>
  <c r="N134" i="1"/>
  <c r="M134" i="1"/>
  <c r="O139" i="1"/>
  <c r="L139" i="1"/>
  <c r="O225" i="1"/>
  <c r="L225" i="1"/>
  <c r="L159" i="1"/>
  <c r="L82" i="1"/>
  <c r="L113" i="1"/>
  <c r="L114" i="1"/>
  <c r="O159" i="1"/>
  <c r="O82" i="1"/>
  <c r="O113" i="1"/>
  <c r="O114" i="1"/>
  <c r="L185" i="1"/>
  <c r="L96" i="1"/>
  <c r="L97" i="1"/>
  <c r="L98" i="1"/>
  <c r="L99" i="1"/>
  <c r="L140" i="1"/>
  <c r="L100" i="1"/>
  <c r="L103" i="1"/>
  <c r="L104" i="1"/>
  <c r="L105" i="1"/>
  <c r="L106" i="1"/>
  <c r="L210" i="1"/>
  <c r="L108" i="1"/>
  <c r="L111" i="1"/>
  <c r="L112" i="1"/>
  <c r="L164" i="1"/>
  <c r="L180" i="1"/>
  <c r="L116" i="1"/>
  <c r="L62" i="1"/>
  <c r="L119" i="1"/>
  <c r="L120" i="1"/>
  <c r="L121" i="1"/>
  <c r="L122" i="1"/>
  <c r="L123" i="1"/>
  <c r="L126" i="1"/>
  <c r="L127" i="1"/>
  <c r="L128" i="1"/>
  <c r="L129" i="1"/>
  <c r="L130" i="1"/>
  <c r="L131" i="1"/>
  <c r="L132" i="1"/>
  <c r="L133" i="1"/>
  <c r="L226" i="1"/>
  <c r="L160" i="1"/>
  <c r="L161" i="1"/>
  <c r="L68" i="1"/>
  <c r="L227" i="1"/>
  <c r="L138" i="1"/>
  <c r="L194" i="1"/>
  <c r="L198" i="1"/>
  <c r="L67" i="1"/>
  <c r="L273" i="1"/>
  <c r="L187" i="1"/>
  <c r="L203" i="1"/>
  <c r="L136" i="1"/>
  <c r="L167" i="1"/>
  <c r="L179" i="1"/>
  <c r="K179" i="1" s="1"/>
  <c r="L107" i="1"/>
  <c r="L181" i="1"/>
  <c r="L182" i="1"/>
  <c r="L173" i="1"/>
  <c r="L200" i="1"/>
  <c r="L168" i="1"/>
  <c r="L49" i="1"/>
  <c r="L232" i="1"/>
  <c r="L257" i="1"/>
  <c r="L258" i="1"/>
  <c r="L259" i="1"/>
  <c r="L260" i="1"/>
  <c r="L157" i="1"/>
  <c r="L190" i="1"/>
  <c r="L16" i="1"/>
  <c r="L199" i="1"/>
  <c r="L178" i="1"/>
  <c r="L214" i="1"/>
  <c r="L215" i="1"/>
  <c r="L220" i="1"/>
  <c r="L221" i="1"/>
  <c r="L222" i="1"/>
  <c r="L33" i="1"/>
  <c r="L223" i="1"/>
  <c r="L224" i="1"/>
  <c r="L29" i="1"/>
  <c r="L28" i="1"/>
  <c r="L229" i="1"/>
  <c r="L228" i="1"/>
  <c r="L196" i="1"/>
  <c r="L162" i="1"/>
  <c r="L163" i="1"/>
  <c r="L217" i="1"/>
  <c r="L233" i="1"/>
  <c r="L234" i="1"/>
  <c r="L274" i="1"/>
  <c r="L218" i="1"/>
  <c r="L208" i="1"/>
  <c r="L209" i="1"/>
  <c r="L211" i="1"/>
  <c r="L188" i="1"/>
  <c r="L197" i="1"/>
  <c r="L169" i="1"/>
  <c r="L261" i="1"/>
  <c r="L262" i="1"/>
  <c r="L247" i="1"/>
  <c r="L245" i="1"/>
  <c r="L239" i="1"/>
  <c r="L250" i="1"/>
  <c r="L146" i="1"/>
  <c r="L70" i="1"/>
  <c r="L254" i="1"/>
  <c r="L252" i="1"/>
  <c r="L248" i="1"/>
  <c r="L149" i="1"/>
  <c r="L150" i="1"/>
  <c r="L246" i="1"/>
  <c r="L263" i="1" l="1"/>
  <c r="L176" i="1"/>
  <c r="L243" i="1"/>
  <c r="L255" i="1"/>
  <c r="L201" i="1"/>
  <c r="L101" i="1"/>
  <c r="L117" i="1"/>
  <c r="L124" i="1"/>
  <c r="K139" i="1"/>
  <c r="K225" i="1"/>
  <c r="K114" i="1"/>
  <c r="K113" i="1"/>
  <c r="K82" i="1"/>
  <c r="O191" i="1"/>
  <c r="L191" i="1"/>
  <c r="O154" i="1"/>
  <c r="L154" i="1"/>
  <c r="O153" i="1"/>
  <c r="L153" i="1"/>
  <c r="K191" i="1" l="1"/>
  <c r="K154" i="1"/>
  <c r="K153" i="1"/>
  <c r="O208" i="1"/>
  <c r="O209" i="1"/>
  <c r="K209" i="1" l="1"/>
  <c r="K208" i="1"/>
  <c r="O76" i="1"/>
  <c r="O77" i="1"/>
  <c r="O274" i="1" l="1"/>
  <c r="O234" i="1"/>
  <c r="O233" i="1"/>
  <c r="K234" i="1" l="1"/>
  <c r="K233" i="1"/>
  <c r="K274" i="1"/>
  <c r="S45" i="1"/>
  <c r="S27" i="1"/>
  <c r="M19" i="1" l="1"/>
  <c r="N19" i="1"/>
  <c r="P19" i="1"/>
  <c r="Q19" i="1"/>
  <c r="M35" i="1"/>
  <c r="N35" i="1"/>
  <c r="P35" i="1"/>
  <c r="S184" i="1" l="1"/>
  <c r="S193" i="1"/>
  <c r="O218" i="1"/>
  <c r="O217" i="1"/>
  <c r="K218" i="1" l="1"/>
  <c r="K217" i="1"/>
  <c r="M44" i="1"/>
  <c r="N44" i="1"/>
  <c r="P44" i="1"/>
  <c r="Q44" i="1"/>
  <c r="M26" i="1"/>
  <c r="N26" i="1"/>
  <c r="P26" i="1"/>
  <c r="Q26" i="1"/>
  <c r="O16" i="1"/>
  <c r="O15" i="1"/>
  <c r="M84" i="1"/>
  <c r="N84" i="1"/>
  <c r="P84" i="1"/>
  <c r="Q84" i="1"/>
  <c r="L14" i="1"/>
  <c r="O68" i="1"/>
  <c r="O211" i="1"/>
  <c r="M192" i="1"/>
  <c r="N192" i="1"/>
  <c r="P192" i="1"/>
  <c r="Q192" i="1"/>
  <c r="M183" i="1"/>
  <c r="N183" i="1"/>
  <c r="P183" i="1"/>
  <c r="Q183" i="1"/>
  <c r="K211" i="1" l="1"/>
  <c r="O29" i="1"/>
  <c r="S256" i="1" l="1"/>
  <c r="O178" i="1" l="1"/>
  <c r="K178" i="1" l="1"/>
  <c r="S125" i="1" l="1"/>
  <c r="S124" i="1" s="1"/>
  <c r="S118" i="1"/>
  <c r="S85" i="1"/>
  <c r="S58" i="1"/>
  <c r="L61" i="1"/>
  <c r="O210" i="1" l="1"/>
  <c r="K210" i="1" l="1"/>
  <c r="O240" i="1"/>
  <c r="L240" i="1"/>
  <c r="O140" i="1"/>
  <c r="K140" i="1" l="1"/>
  <c r="K240" i="1"/>
  <c r="L60" i="1"/>
  <c r="O136" i="1"/>
  <c r="K136" i="1" l="1"/>
  <c r="M124" i="1"/>
  <c r="N124" i="1"/>
  <c r="P124" i="1"/>
  <c r="Q124" i="1"/>
  <c r="O129" i="1"/>
  <c r="O128" i="1"/>
  <c r="O127" i="1"/>
  <c r="O126" i="1"/>
  <c r="O123" i="1"/>
  <c r="O122" i="1"/>
  <c r="O120" i="1"/>
  <c r="O119" i="1"/>
  <c r="S117" i="1"/>
  <c r="Q117" i="1"/>
  <c r="P117" i="1"/>
  <c r="N117" i="1"/>
  <c r="M117" i="1"/>
  <c r="K120" i="1" l="1"/>
  <c r="K122" i="1"/>
  <c r="K126" i="1"/>
  <c r="K119" i="1"/>
  <c r="K129" i="1"/>
  <c r="K123" i="1"/>
  <c r="K128" i="1"/>
  <c r="K127" i="1"/>
  <c r="O133" i="1"/>
  <c r="O132" i="1"/>
  <c r="O131" i="1"/>
  <c r="O130" i="1"/>
  <c r="O215" i="1"/>
  <c r="O214" i="1"/>
  <c r="O222" i="1"/>
  <c r="O224" i="1"/>
  <c r="O229" i="1"/>
  <c r="O228" i="1"/>
  <c r="O124" i="1" l="1"/>
  <c r="K131" i="1"/>
  <c r="K133" i="1"/>
  <c r="K132" i="1"/>
  <c r="K130" i="1"/>
  <c r="K124" i="1" l="1"/>
  <c r="K125" i="1" s="1"/>
  <c r="R125" i="1" s="1"/>
  <c r="R124" i="1" l="1"/>
  <c r="M101" i="1" l="1"/>
  <c r="N101" i="1"/>
  <c r="P101" i="1"/>
  <c r="Q101" i="1"/>
  <c r="M78" i="1"/>
  <c r="N78" i="1"/>
  <c r="P78" i="1"/>
  <c r="Q78" i="1"/>
  <c r="Q71" i="1"/>
  <c r="M71" i="1"/>
  <c r="N71" i="1"/>
  <c r="P71" i="1"/>
  <c r="M57" i="1"/>
  <c r="N57" i="1"/>
  <c r="P57" i="1"/>
  <c r="Q57" i="1"/>
  <c r="O56" i="1"/>
  <c r="M51" i="1"/>
  <c r="N51" i="1"/>
  <c r="P51" i="1"/>
  <c r="Q51" i="1"/>
  <c r="Q35" i="1"/>
  <c r="M255" i="1"/>
  <c r="N255" i="1"/>
  <c r="P255" i="1"/>
  <c r="Q255" i="1"/>
  <c r="L192" i="1"/>
  <c r="O180" i="1"/>
  <c r="O273" i="1"/>
  <c r="O263" i="1" s="1"/>
  <c r="O111" i="1"/>
  <c r="K111" i="1" l="1"/>
  <c r="K273" i="1"/>
  <c r="K263" i="1" s="1"/>
  <c r="K180" i="1"/>
  <c r="K195" i="1"/>
  <c r="L34" i="1"/>
  <c r="O34" i="1"/>
  <c r="O199" i="1"/>
  <c r="K199" i="1" s="1"/>
  <c r="O90" i="1"/>
  <c r="O157" i="1"/>
  <c r="O187" i="1"/>
  <c r="K264" i="1" l="1"/>
  <c r="R264" i="1" s="1"/>
  <c r="R263" i="1"/>
  <c r="K34" i="1"/>
  <c r="I30" i="2"/>
  <c r="I31" i="2"/>
  <c r="I15" i="2"/>
  <c r="I16" i="2"/>
  <c r="I17" i="2"/>
  <c r="I18" i="2"/>
  <c r="L32" i="2"/>
  <c r="I32" i="2"/>
  <c r="L31" i="2"/>
  <c r="L30" i="2"/>
  <c r="L29" i="2"/>
  <c r="I29" i="2"/>
  <c r="L28" i="2"/>
  <c r="I28" i="2"/>
  <c r="L27" i="2"/>
  <c r="I27" i="2"/>
  <c r="L26" i="2"/>
  <c r="I26" i="2"/>
  <c r="L25" i="2"/>
  <c r="I25" i="2"/>
  <c r="L24" i="2"/>
  <c r="I24" i="2"/>
  <c r="L23" i="2"/>
  <c r="I23" i="2"/>
  <c r="L22" i="2"/>
  <c r="I22" i="2"/>
  <c r="H22" i="2" s="1"/>
  <c r="L21" i="2"/>
  <c r="I21" i="2"/>
  <c r="P20" i="2"/>
  <c r="P19" i="2" s="1"/>
  <c r="N19" i="2"/>
  <c r="M19" i="2"/>
  <c r="K19" i="2"/>
  <c r="J19" i="2"/>
  <c r="L18" i="2"/>
  <c r="L17" i="2"/>
  <c r="L16" i="2"/>
  <c r="L15" i="2"/>
  <c r="L14" i="2"/>
  <c r="I14" i="2"/>
  <c r="P13" i="2"/>
  <c r="P12" i="2" s="1"/>
  <c r="N12" i="2"/>
  <c r="M12" i="2"/>
  <c r="K12" i="2"/>
  <c r="J12" i="2"/>
  <c r="L11" i="2"/>
  <c r="I11" i="2"/>
  <c r="L10" i="2"/>
  <c r="I10" i="2"/>
  <c r="L9" i="2"/>
  <c r="I9" i="2"/>
  <c r="L8" i="2"/>
  <c r="I8" i="2"/>
  <c r="L7" i="2"/>
  <c r="I7" i="2"/>
  <c r="L6" i="2"/>
  <c r="I6" i="2"/>
  <c r="P5" i="2"/>
  <c r="P4" i="2" s="1"/>
  <c r="N4" i="2"/>
  <c r="M4" i="2"/>
  <c r="K4" i="2"/>
  <c r="J4" i="2"/>
  <c r="H32" i="2" l="1"/>
  <c r="H30" i="2"/>
  <c r="H10" i="2"/>
  <c r="H26" i="2"/>
  <c r="H28" i="2"/>
  <c r="H9" i="2"/>
  <c r="H31" i="2"/>
  <c r="H6" i="2"/>
  <c r="H11" i="2"/>
  <c r="H14" i="2"/>
  <c r="H27" i="2"/>
  <c r="H18" i="2"/>
  <c r="H17" i="2"/>
  <c r="L4" i="2"/>
  <c r="H8" i="2"/>
  <c r="L12" i="2"/>
  <c r="I19" i="2"/>
  <c r="H16" i="2"/>
  <c r="I4" i="2"/>
  <c r="H24" i="2"/>
  <c r="H25" i="2"/>
  <c r="H23" i="2"/>
  <c r="H29" i="2"/>
  <c r="H7" i="2"/>
  <c r="I12" i="2"/>
  <c r="H15" i="2"/>
  <c r="H21" i="2"/>
  <c r="L19" i="2"/>
  <c r="H4" i="2" l="1"/>
  <c r="O4" i="2" s="1"/>
  <c r="H12" i="2"/>
  <c r="O12" i="2" s="1"/>
  <c r="H19" i="2"/>
  <c r="O19" i="2" s="1"/>
  <c r="H5" i="2" l="1"/>
  <c r="O5" i="2" s="1"/>
  <c r="H13" i="2"/>
  <c r="O13" i="2" s="1"/>
  <c r="H20" i="2"/>
  <c r="O20" i="2" s="1"/>
  <c r="O182" i="1" l="1"/>
  <c r="O181" i="1"/>
  <c r="O18" i="1"/>
  <c r="L18" i="1"/>
  <c r="O176" i="1" l="1"/>
  <c r="K18" i="1"/>
  <c r="K182" i="1"/>
  <c r="K181" i="1"/>
  <c r="O49" i="1"/>
  <c r="O99" i="1"/>
  <c r="K99" i="1" l="1"/>
  <c r="K49" i="1"/>
  <c r="O50" i="1"/>
  <c r="L50" i="1"/>
  <c r="L48" i="1" l="1"/>
  <c r="O48" i="1"/>
  <c r="O46" i="1" l="1"/>
  <c r="L46" i="1"/>
  <c r="K46" i="1" l="1"/>
  <c r="S102" i="1"/>
  <c r="L30" i="1" l="1"/>
  <c r="O216" i="1" l="1"/>
  <c r="L216" i="1"/>
  <c r="L212" i="1" s="1"/>
  <c r="K216" i="1" l="1"/>
  <c r="L230" i="1" l="1"/>
  <c r="K228" i="1" l="1"/>
  <c r="O221" i="1"/>
  <c r="K229" i="1"/>
  <c r="O108" i="1" l="1"/>
  <c r="K108" i="1" s="1"/>
  <c r="O107" i="1"/>
  <c r="K107" i="1" l="1"/>
  <c r="L37" i="1" l="1"/>
  <c r="O37" i="1"/>
  <c r="L32" i="1"/>
  <c r="O260" i="1"/>
  <c r="O33" i="1"/>
  <c r="O32" i="1"/>
  <c r="O223" i="1"/>
  <c r="O91" i="1"/>
  <c r="L91" i="1"/>
  <c r="O30" i="1"/>
  <c r="O31" i="1"/>
  <c r="L31" i="1"/>
  <c r="O28" i="1"/>
  <c r="O55" i="1"/>
  <c r="L55" i="1"/>
  <c r="L43" i="1"/>
  <c r="O43" i="1"/>
  <c r="L42" i="1"/>
  <c r="O42" i="1"/>
  <c r="O26" i="1" l="1"/>
  <c r="L26" i="1"/>
  <c r="K32" i="1"/>
  <c r="K37" i="1"/>
  <c r="K33" i="1"/>
  <c r="K260" i="1"/>
  <c r="K223" i="1"/>
  <c r="K91" i="1"/>
  <c r="K30" i="1"/>
  <c r="K31" i="1"/>
  <c r="K28" i="1"/>
  <c r="K55" i="1"/>
  <c r="K42" i="1"/>
  <c r="K43" i="1"/>
  <c r="O87" i="1"/>
  <c r="O86" i="1" l="1"/>
  <c r="L87" i="1"/>
  <c r="O54" i="1" l="1"/>
  <c r="L25" i="1"/>
  <c r="O25" i="1"/>
  <c r="O247" i="1"/>
  <c r="O23" i="1"/>
  <c r="L23" i="1"/>
  <c r="O190" i="1"/>
  <c r="O88" i="1"/>
  <c r="L88" i="1"/>
  <c r="O98" i="1"/>
  <c r="K25" i="1" l="1"/>
  <c r="K88" i="1"/>
  <c r="K23" i="1"/>
  <c r="K247" i="1"/>
  <c r="K98" i="1"/>
  <c r="K190" i="1"/>
  <c r="O81" i="1"/>
  <c r="L81" i="1"/>
  <c r="K81" i="1" l="1"/>
  <c r="O203" i="1"/>
  <c r="O201" i="1" s="1"/>
  <c r="K203" i="1" l="1"/>
  <c r="K201" i="1" s="1"/>
  <c r="R201" i="1" s="1"/>
  <c r="K221" i="1" l="1"/>
  <c r="O169" i="1"/>
  <c r="O259" i="1"/>
  <c r="K259" i="1" l="1"/>
  <c r="L186" i="1" l="1"/>
  <c r="L183" i="1" s="1"/>
  <c r="O70" i="1" l="1"/>
  <c r="O245" i="1"/>
  <c r="O239" i="1"/>
  <c r="O250" i="1"/>
  <c r="O146" i="1"/>
  <c r="O252" i="1"/>
  <c r="O248" i="1"/>
  <c r="O246" i="1"/>
  <c r="O185" i="1" l="1"/>
  <c r="O186" i="1"/>
  <c r="L174" i="1"/>
  <c r="O174" i="1"/>
  <c r="L83" i="1"/>
  <c r="O83" i="1"/>
  <c r="L56" i="1"/>
  <c r="L86" i="1"/>
  <c r="L21" i="1"/>
  <c r="L39" i="1"/>
  <c r="L40" i="1"/>
  <c r="L41" i="1"/>
  <c r="O21" i="1"/>
  <c r="O69" i="1"/>
  <c r="L144" i="1"/>
  <c r="L145" i="1"/>
  <c r="O198" i="1"/>
  <c r="L142" i="1" l="1"/>
  <c r="K83" i="1"/>
  <c r="K185" i="1"/>
  <c r="K186" i="1"/>
  <c r="K174" i="1"/>
  <c r="K86" i="1"/>
  <c r="K56" i="1"/>
  <c r="K21" i="1"/>
  <c r="K69" i="1"/>
  <c r="O138" i="1"/>
  <c r="S243" i="1" l="1"/>
  <c r="O220" i="1"/>
  <c r="O89" i="1"/>
  <c r="O59" i="1"/>
  <c r="O115" i="1"/>
  <c r="O188" i="1"/>
  <c r="O100" i="1"/>
  <c r="O232" i="1"/>
  <c r="O230" i="1" s="1"/>
  <c r="L141" i="1"/>
  <c r="O141" i="1"/>
  <c r="K220" i="1" l="1"/>
  <c r="K141" i="1"/>
  <c r="K232" i="1"/>
  <c r="O262" i="1" l="1"/>
  <c r="O40" i="1"/>
  <c r="O121" i="1"/>
  <c r="O117" i="1" s="1"/>
  <c r="O41" i="1"/>
  <c r="O38" i="1"/>
  <c r="O22" i="1"/>
  <c r="O39" i="1"/>
  <c r="O92" i="1"/>
  <c r="O84" i="1" s="1"/>
  <c r="L92" i="1"/>
  <c r="O226" i="1"/>
  <c r="L89" i="1"/>
  <c r="O75" i="1"/>
  <c r="O74" i="1"/>
  <c r="L74" i="1"/>
  <c r="O104" i="1"/>
  <c r="K226" i="1" l="1"/>
  <c r="K121" i="1"/>
  <c r="K117" i="1" s="1"/>
  <c r="K41" i="1"/>
  <c r="K104" i="1"/>
  <c r="O96" i="1"/>
  <c r="K118" i="1" l="1"/>
  <c r="R118" i="1" s="1"/>
  <c r="R117" i="1"/>
  <c r="K96" i="1"/>
  <c r="L54" i="1"/>
  <c r="L63" i="1"/>
  <c r="O172" i="1"/>
  <c r="L172" i="1"/>
  <c r="L165" i="1" s="1"/>
  <c r="L137" i="1"/>
  <c r="L134" i="1" s="1"/>
  <c r="S72" i="1"/>
  <c r="S71" i="1" s="1"/>
  <c r="L76" i="1"/>
  <c r="L77" i="1"/>
  <c r="O197" i="1"/>
  <c r="O149" i="1"/>
  <c r="O145" i="1"/>
  <c r="O150" i="1"/>
  <c r="O254" i="1"/>
  <c r="O243" i="1" s="1"/>
  <c r="O144" i="1"/>
  <c r="L38" i="1"/>
  <c r="L22" i="1"/>
  <c r="O24" i="1"/>
  <c r="O14" i="1"/>
  <c r="O12" i="1" s="1"/>
  <c r="O194" i="1"/>
  <c r="O227" i="1"/>
  <c r="O212" i="1" s="1"/>
  <c r="L66" i="1"/>
  <c r="L64" i="1" s="1"/>
  <c r="O66" i="1"/>
  <c r="L53" i="1"/>
  <c r="O53" i="1"/>
  <c r="O51" i="1" s="1"/>
  <c r="S52" i="1"/>
  <c r="S51" i="1" s="1"/>
  <c r="L15" i="1"/>
  <c r="L12" i="1" s="1"/>
  <c r="O160" i="1"/>
  <c r="O162" i="1"/>
  <c r="L73" i="1"/>
  <c r="O73" i="1"/>
  <c r="L80" i="1"/>
  <c r="O80" i="1"/>
  <c r="O167" i="1"/>
  <c r="O200" i="1"/>
  <c r="O183" i="1" s="1"/>
  <c r="O60" i="1"/>
  <c r="O116" i="1"/>
  <c r="O261" i="1"/>
  <c r="O61" i="1"/>
  <c r="O62" i="1"/>
  <c r="L155" i="1"/>
  <c r="O97" i="1"/>
  <c r="O137" i="1"/>
  <c r="O134" i="1" s="1"/>
  <c r="O103" i="1"/>
  <c r="O258" i="1"/>
  <c r="O257" i="1"/>
  <c r="O164" i="1"/>
  <c r="O63" i="1"/>
  <c r="L95" i="1"/>
  <c r="L93" i="1" s="1"/>
  <c r="O95" i="1"/>
  <c r="O163" i="1"/>
  <c r="O161" i="1"/>
  <c r="O67" i="1"/>
  <c r="K224" i="1"/>
  <c r="L115" i="1"/>
  <c r="L109" i="1" s="1"/>
  <c r="L47" i="1"/>
  <c r="O47" i="1"/>
  <c r="O173" i="1"/>
  <c r="O112" i="1"/>
  <c r="L24" i="1"/>
  <c r="O106" i="1"/>
  <c r="O105" i="1"/>
  <c r="L59" i="1"/>
  <c r="L75" i="1"/>
  <c r="L90" i="1"/>
  <c r="L84" i="1" s="1"/>
  <c r="O64" i="1" l="1"/>
  <c r="O165" i="1"/>
  <c r="O93" i="1"/>
  <c r="L35" i="1"/>
  <c r="O35" i="1"/>
  <c r="O19" i="1"/>
  <c r="O109" i="1"/>
  <c r="O155" i="1"/>
  <c r="O142" i="1"/>
  <c r="O192" i="1"/>
  <c r="O44" i="1"/>
  <c r="L44" i="1"/>
  <c r="L19" i="1"/>
  <c r="L51" i="1"/>
  <c r="O101" i="1"/>
  <c r="O78" i="1"/>
  <c r="L78" i="1"/>
  <c r="O71" i="1"/>
  <c r="O57" i="1"/>
  <c r="L71" i="1"/>
  <c r="L57" i="1"/>
  <c r="O255" i="1"/>
  <c r="K222" i="1"/>
  <c r="K194" i="1"/>
  <c r="K48" i="1"/>
  <c r="K250" i="1"/>
  <c r="K74" i="1"/>
  <c r="K197" i="1"/>
  <c r="K252" i="1"/>
  <c r="K150" i="1"/>
  <c r="K254" i="1"/>
  <c r="K149" i="1"/>
  <c r="K144" i="1"/>
  <c r="K239" i="1"/>
  <c r="K39" i="1"/>
  <c r="K75" i="1"/>
  <c r="K112" i="1"/>
  <c r="K138" i="1"/>
  <c r="K215" i="1"/>
  <c r="K87" i="1"/>
  <c r="K164" i="1"/>
  <c r="K258" i="1"/>
  <c r="K90" i="1"/>
  <c r="K169" i="1"/>
  <c r="K24" i="1"/>
  <c r="K40" i="1"/>
  <c r="K116" i="1"/>
  <c r="K262" i="1"/>
  <c r="K172" i="1"/>
  <c r="K67" i="1"/>
  <c r="K163" i="1"/>
  <c r="K248" i="1"/>
  <c r="K146" i="1"/>
  <c r="K200" i="1"/>
  <c r="K73" i="1"/>
  <c r="K100" i="1"/>
  <c r="K29" i="1"/>
  <c r="K26" i="1" s="1"/>
  <c r="K198" i="1"/>
  <c r="K16" i="1"/>
  <c r="K188" i="1"/>
  <c r="K261" i="1"/>
  <c r="K245" i="1"/>
  <c r="K89" i="1"/>
  <c r="K173" i="1"/>
  <c r="K214" i="1"/>
  <c r="K53" i="1"/>
  <c r="K97" i="1"/>
  <c r="K159" i="1"/>
  <c r="K76" i="1"/>
  <c r="K15" i="1"/>
  <c r="K22" i="1"/>
  <c r="K145" i="1"/>
  <c r="K196" i="1"/>
  <c r="K14" i="1"/>
  <c r="K80" i="1"/>
  <c r="K47" i="1"/>
  <c r="K115" i="1"/>
  <c r="K68" i="1"/>
  <c r="K161" i="1"/>
  <c r="K95" i="1"/>
  <c r="K70" i="1"/>
  <c r="K59" i="1"/>
  <c r="K106" i="1"/>
  <c r="K63" i="1"/>
  <c r="K137" i="1"/>
  <c r="K158" i="1"/>
  <c r="K157" i="1"/>
  <c r="K61" i="1"/>
  <c r="K60" i="1"/>
  <c r="K77" i="1"/>
  <c r="K92" i="1"/>
  <c r="K162" i="1"/>
  <c r="K54" i="1"/>
  <c r="K105" i="1"/>
  <c r="K246" i="1"/>
  <c r="K257" i="1"/>
  <c r="K103" i="1"/>
  <c r="K62" i="1"/>
  <c r="K176" i="1" s="1"/>
  <c r="R176" i="1" s="1"/>
  <c r="K167" i="1"/>
  <c r="K160" i="1"/>
  <c r="K50" i="1"/>
  <c r="K227" i="1"/>
  <c r="K66" i="1"/>
  <c r="K64" i="1" s="1"/>
  <c r="K38" i="1"/>
  <c r="K165" i="1" l="1"/>
  <c r="R165" i="1" s="1"/>
  <c r="K12" i="1"/>
  <c r="K212" i="1"/>
  <c r="R212" i="1" s="1"/>
  <c r="K230" i="1"/>
  <c r="K243" i="1"/>
  <c r="K192" i="1"/>
  <c r="R192" i="1" s="1"/>
  <c r="K142" i="1"/>
  <c r="K155" i="1"/>
  <c r="R155" i="1" s="1"/>
  <c r="K109" i="1"/>
  <c r="K134" i="1"/>
  <c r="K93" i="1"/>
  <c r="K19" i="1"/>
  <c r="K44" i="1"/>
  <c r="K183" i="1"/>
  <c r="R183" i="1" s="1"/>
  <c r="K78" i="1"/>
  <c r="K84" i="1"/>
  <c r="K85" i="1" s="1"/>
  <c r="R85" i="1" s="1"/>
  <c r="K101" i="1"/>
  <c r="K71" i="1"/>
  <c r="R71" i="1" s="1"/>
  <c r="K51" i="1"/>
  <c r="R51" i="1" s="1"/>
  <c r="K57" i="1"/>
  <c r="R57" i="1" s="1"/>
  <c r="K35" i="1"/>
  <c r="K255" i="1"/>
  <c r="R255" i="1" s="1"/>
  <c r="K143" i="1" l="1"/>
  <c r="R143" i="1" s="1"/>
  <c r="R142" i="1"/>
  <c r="K231" i="1"/>
  <c r="R231" i="1" s="1"/>
  <c r="R230" i="1"/>
  <c r="K135" i="1"/>
  <c r="R135" i="1" s="1"/>
  <c r="R134" i="1"/>
  <c r="K193" i="1"/>
  <c r="R193" i="1" s="1"/>
  <c r="R84" i="1"/>
  <c r="K72" i="1" l="1"/>
  <c r="R72" i="1" s="1"/>
  <c r="K166" i="1" l="1"/>
  <c r="R166" i="1" l="1"/>
  <c r="K52" i="1" l="1"/>
  <c r="R52" i="1" l="1"/>
  <c r="K244" i="1" l="1"/>
  <c r="R243" i="1"/>
  <c r="R244" i="1" l="1"/>
  <c r="R101" i="1" l="1"/>
  <c r="K102" i="1"/>
  <c r="K58" i="1"/>
  <c r="R58" i="1" l="1"/>
  <c r="R102" i="1"/>
  <c r="K79" i="1" l="1"/>
  <c r="R78" i="1"/>
  <c r="R79" i="1" l="1"/>
  <c r="K36" i="1"/>
  <c r="R36" i="1" l="1"/>
  <c r="R35" i="1"/>
  <c r="K256" i="1" l="1"/>
  <c r="R256" i="1" s="1"/>
  <c r="S101" i="1" l="1"/>
  <c r="S57" i="1" l="1"/>
  <c r="S255" i="1" l="1"/>
  <c r="K184" i="1" l="1"/>
  <c r="R184" i="1" l="1"/>
  <c r="S84" i="1" l="1"/>
  <c r="K45" i="1" l="1"/>
  <c r="R45" i="1" s="1"/>
  <c r="R44" i="1"/>
  <c r="K27" i="1" l="1"/>
  <c r="R26" i="1"/>
  <c r="S192" i="1"/>
  <c r="S183" i="1"/>
  <c r="S44" i="1" s="1"/>
  <c r="S230" i="1"/>
  <c r="S26" i="1" l="1"/>
  <c r="R27" i="1"/>
  <c r="R19" i="1" l="1"/>
  <c r="K20" i="1"/>
  <c r="R20" i="1" s="1"/>
  <c r="R93" i="1"/>
  <c r="K94" i="1"/>
  <c r="R109" i="1"/>
  <c r="K110" i="1"/>
  <c r="R110" i="1" s="1"/>
  <c r="S109" i="1"/>
  <c r="K156" i="1"/>
  <c r="R94" i="1" l="1"/>
  <c r="R156" i="1"/>
  <c r="K213" i="1"/>
  <c r="R213" i="1" s="1"/>
  <c r="K177" i="1"/>
  <c r="K202" i="1"/>
  <c r="R202" i="1" l="1"/>
  <c r="K65" i="1"/>
  <c r="R65" i="1" s="1"/>
  <c r="R177" i="1"/>
  <c r="S64" i="1"/>
  <c r="S93" i="1"/>
  <c r="S19" i="1"/>
  <c r="S35" i="1"/>
  <c r="S212" i="1"/>
  <c r="R64" i="1" l="1"/>
  <c r="S12" i="1"/>
  <c r="K13" i="1"/>
  <c r="R13" i="1" s="1"/>
  <c r="R12" i="1"/>
  <c r="S263" i="1" l="1"/>
  <c r="S78" i="1"/>
  <c r="S165" i="1"/>
  <c r="S201" i="1"/>
</calcChain>
</file>

<file path=xl/sharedStrings.xml><?xml version="1.0" encoding="utf-8"?>
<sst xmlns="http://schemas.openxmlformats.org/spreadsheetml/2006/main" count="1362" uniqueCount="267">
  <si>
    <t xml:space="preserve">UNIVERSITATEA SAPIENTIA DIN CLUJ-NAPOCA
</t>
  </si>
  <si>
    <t>FACULTATEA DE ŞTIINŢETEHNICE ȘI UMANISTE DIN TG-MUREȘ</t>
  </si>
  <si>
    <t>Departamentul de Inginerie Mecanică</t>
  </si>
  <si>
    <t>STAT DE FUNCŢIUNI ŞI PERSONAL DIDACTIC</t>
  </si>
  <si>
    <t>Nr. crt.</t>
  </si>
  <si>
    <t>Denumirea postului</t>
  </si>
  <si>
    <t>Numele şi prenumele</t>
  </si>
  <si>
    <t>Funcţia</t>
  </si>
  <si>
    <t>Specialit. şi titlul ştiinţific</t>
  </si>
  <si>
    <t>Titular sau suplinitor</t>
  </si>
  <si>
    <t>DISCIPLINE</t>
  </si>
  <si>
    <t xml:space="preserve">Facultatea si specializarile
</t>
  </si>
  <si>
    <t xml:space="preserve">Nivelul </t>
  </si>
  <si>
    <t>Anii de studii, grupa/ subgrup</t>
  </si>
  <si>
    <t>Numărul orelor de activitate directă cu studenţii</t>
  </si>
  <si>
    <t>Alte mențiuni</t>
  </si>
  <si>
    <t>Total drepturi salariale</t>
  </si>
  <si>
    <t>Nr de saptamani</t>
  </si>
  <si>
    <t>Numele şi funcţia cadrului didactic suplinitor</t>
  </si>
  <si>
    <t>Licenta sau master</t>
  </si>
  <si>
    <t>Total (medie săpt.)</t>
  </si>
  <si>
    <t>din care:</t>
  </si>
  <si>
    <t>Alte activităti</t>
  </si>
  <si>
    <t>CURS</t>
  </si>
  <si>
    <t>sem., lucr. pr., proiecte</t>
  </si>
  <si>
    <t>Denumirea</t>
  </si>
  <si>
    <t>Nr ore alocate</t>
  </si>
  <si>
    <t>Total ore</t>
  </si>
  <si>
    <t>Sem I.</t>
  </si>
  <si>
    <t>Sem II.</t>
  </si>
  <si>
    <t>Şef lucr.</t>
  </si>
  <si>
    <t>Forgó Zoltán</t>
  </si>
  <si>
    <t>Mecatronică Dr. în inginerie mecanică</t>
  </si>
  <si>
    <t xml:space="preserve">Titular </t>
  </si>
  <si>
    <t>Bazele sistemelor mecatronice.</t>
  </si>
  <si>
    <t>Mec.+TCM</t>
  </si>
  <si>
    <t>II</t>
  </si>
  <si>
    <t>cond. lucr.dipl.</t>
  </si>
  <si>
    <t>FZ</t>
  </si>
  <si>
    <t>Programarea sistemelor mecatronice</t>
  </si>
  <si>
    <t>Mec.</t>
  </si>
  <si>
    <t>IV</t>
  </si>
  <si>
    <t>Cinematica şi dinamica roboţilor</t>
  </si>
  <si>
    <t>III/1g</t>
  </si>
  <si>
    <t>Exploatarea roboţilor industriali</t>
  </si>
  <si>
    <t>Mec+TCM</t>
  </si>
  <si>
    <t>IV/III</t>
  </si>
  <si>
    <t>Bazele roboţilori industriali</t>
  </si>
  <si>
    <t>TCM</t>
  </si>
  <si>
    <t xml:space="preserve">Mec. </t>
  </si>
  <si>
    <t>IV/1g</t>
  </si>
  <si>
    <t>II/2g</t>
  </si>
  <si>
    <t>Conf.</t>
  </si>
  <si>
    <t>Titular</t>
  </si>
  <si>
    <t>Fizica I</t>
  </si>
  <si>
    <t>I</t>
  </si>
  <si>
    <t>BD</t>
  </si>
  <si>
    <t>Fizica II</t>
  </si>
  <si>
    <t>I/2g</t>
  </si>
  <si>
    <t>I/1G</t>
  </si>
  <si>
    <t>Optică tehnică şi aparate optice</t>
  </si>
  <si>
    <t>III</t>
  </si>
  <si>
    <t>Vaslobán Éva</t>
  </si>
  <si>
    <t>ASE dr. în Economie</t>
  </si>
  <si>
    <t>Economie publică</t>
  </si>
  <si>
    <t>SPS</t>
  </si>
  <si>
    <t>VE</t>
  </si>
  <si>
    <t>Consultaţii</t>
  </si>
  <si>
    <t>II/1G</t>
  </si>
  <si>
    <t>Trad</t>
  </si>
  <si>
    <t>Hort</t>
  </si>
  <si>
    <t>IV/1G</t>
  </si>
  <si>
    <t>Bitay Enikő</t>
  </si>
  <si>
    <t>BE</t>
  </si>
  <si>
    <t>I/1g</t>
  </si>
  <si>
    <t>II/1g</t>
  </si>
  <si>
    <t xml:space="preserve">Mecanică </t>
  </si>
  <si>
    <t>Aut.</t>
  </si>
  <si>
    <t>Ingineria materialelor moderne</t>
  </si>
  <si>
    <t>Máté Márton</t>
  </si>
  <si>
    <t>TCM Dr. în aşchiere şi scule</t>
  </si>
  <si>
    <t xml:space="preserve">Bazele tehnologiilor de fabricaţie </t>
  </si>
  <si>
    <t>MM</t>
  </si>
  <si>
    <t>Mecanică</t>
  </si>
  <si>
    <t>Îndrumare cerc teoria angrenajelor</t>
  </si>
  <si>
    <t>Scule aschietoare II</t>
  </si>
  <si>
    <t>Tutoriat</t>
  </si>
  <si>
    <t>Dispozitive tehnologice</t>
  </si>
  <si>
    <t xml:space="preserve">IV </t>
  </si>
  <si>
    <t>Dispozitive tehnologice pr</t>
  </si>
  <si>
    <t>Kakucs András</t>
  </si>
  <si>
    <t>Construcţii Hidrotehnice Dr. în ing.civilă</t>
  </si>
  <si>
    <t>Rezistenţa materialelor</t>
  </si>
  <si>
    <t>KA</t>
  </si>
  <si>
    <t>Evaluare</t>
  </si>
  <si>
    <t>Indrumare cerc si studenti</t>
  </si>
  <si>
    <t>post vacant</t>
  </si>
  <si>
    <t>Bazele aşch. şi gen. suprafeţelor II</t>
  </si>
  <si>
    <t>Analiza cu element finit a sist. mec.</t>
  </si>
  <si>
    <t>Mecanisme</t>
  </si>
  <si>
    <t>Tratamente termice</t>
  </si>
  <si>
    <t>KZ</t>
  </si>
  <si>
    <t>Şef  lucr.</t>
  </si>
  <si>
    <t>Bakos Levente</t>
  </si>
  <si>
    <t>TCM şi Economie Dr. în inginerie industrială</t>
  </si>
  <si>
    <t>BL</t>
  </si>
  <si>
    <t>III/1G</t>
  </si>
  <si>
    <t>Managementul proiectelor</t>
  </si>
  <si>
    <t>Organizarea si conducerea unităţilor ec.</t>
  </si>
  <si>
    <t>Popa-Müller Izolda</t>
  </si>
  <si>
    <t>Utilaj tehnologic textil şi pielărie Dr. în inginerie industrială</t>
  </si>
  <si>
    <t>PMI</t>
  </si>
  <si>
    <t>Pásztor Judit</t>
  </si>
  <si>
    <t>Inginer mecanic agricol, Dr.Inginerie mecanică</t>
  </si>
  <si>
    <t>Baza energetica si maș. hort</t>
  </si>
  <si>
    <t>PJ</t>
  </si>
  <si>
    <t>Mașini agricole</t>
  </si>
  <si>
    <t>AGR</t>
  </si>
  <si>
    <t>Achiziţia şi prel. datelor exper.</t>
  </si>
  <si>
    <t>Termotehnică şi maşini termice</t>
  </si>
  <si>
    <t>Tolvaly-Roşca Ferenc</t>
  </si>
  <si>
    <t>TRF</t>
  </si>
  <si>
    <t>Organe de maşini II</t>
  </si>
  <si>
    <t>Conducerea maşinilor CNC</t>
  </si>
  <si>
    <t>Organe de maşini II pr.</t>
  </si>
  <si>
    <t>Proiectare asistată de calculator</t>
  </si>
  <si>
    <t>Șef lucr.</t>
  </si>
  <si>
    <t>Egyed-Faluvégi Erzsébet</t>
  </si>
  <si>
    <t>Mecatronică dr. în inginerie mecanică</t>
  </si>
  <si>
    <t>Scule aşchietoare I</t>
  </si>
  <si>
    <t>Scule așchietoare II lab</t>
  </si>
  <si>
    <t>Scule aşchietoare I lab.</t>
  </si>
  <si>
    <t>Baza energetică</t>
  </si>
  <si>
    <t>Mașini-unelte</t>
  </si>
  <si>
    <t>Bazele tehnologiilor de fabricaţie lab</t>
  </si>
  <si>
    <t>GA</t>
  </si>
  <si>
    <t>Organe de maşini I lab.</t>
  </si>
  <si>
    <t>Organe de maşini II lab.</t>
  </si>
  <si>
    <t>Organe de maşini I pr.</t>
  </si>
  <si>
    <t>Toleranţe şi control dimensional</t>
  </si>
  <si>
    <t>TST</t>
  </si>
  <si>
    <t>Filep</t>
  </si>
  <si>
    <t>Calc.</t>
  </si>
  <si>
    <t>I/3g</t>
  </si>
  <si>
    <t>III/II</t>
  </si>
  <si>
    <t>Teh. de fabricatie ale pieselor de masini</t>
  </si>
  <si>
    <t>Mezei</t>
  </si>
  <si>
    <t>Management</t>
  </si>
  <si>
    <t>M+H+C+A+TST+TCM+Peis</t>
  </si>
  <si>
    <t>Marketing</t>
  </si>
  <si>
    <t>Hort.</t>
  </si>
  <si>
    <t>Peis</t>
  </si>
  <si>
    <t>Bazele proiectarii tehn. asist de calc</t>
  </si>
  <si>
    <t>Boza</t>
  </si>
  <si>
    <t>Proiectarea sistemelor mecatronice</t>
  </si>
  <si>
    <t>Scule aşchietoare I pr.</t>
  </si>
  <si>
    <t>Sisteme moderne de producţie în mec.</t>
  </si>
  <si>
    <t>Mec</t>
  </si>
  <si>
    <t>Organe de maşini I</t>
  </si>
  <si>
    <t>Elem. fun. de prel. si gen. supraf.</t>
  </si>
  <si>
    <t>Prof.</t>
  </si>
  <si>
    <t>Hollanda Dénes</t>
  </si>
  <si>
    <t>Prof.consultant</t>
  </si>
  <si>
    <t>SMA</t>
  </si>
  <si>
    <t>M</t>
  </si>
  <si>
    <t>Tehnologia și injectarea mat. plastice</t>
  </si>
  <si>
    <t>Gergely Attila</t>
  </si>
  <si>
    <t>III/2g</t>
  </si>
  <si>
    <t>IV/2g</t>
  </si>
  <si>
    <t>Cercetare</t>
  </si>
  <si>
    <t>Bazele acţ. hidr. ale maşinilor şi roboţilor / Mecanica fluidelor</t>
  </si>
  <si>
    <t>Tehnologia presării la rece</t>
  </si>
  <si>
    <t>Mecanisme lab.</t>
  </si>
  <si>
    <t>Cond. lucr.dipl.</t>
  </si>
  <si>
    <t>Sisteme de control dimensional 3D</t>
  </si>
  <si>
    <t>Ştiinţa şi ingineria materialelor</t>
  </si>
  <si>
    <t xml:space="preserve">Tribologie </t>
  </si>
  <si>
    <t>Ilyes Szilard</t>
  </si>
  <si>
    <t>Economie</t>
  </si>
  <si>
    <t>propus pt. concurs sem II</t>
  </si>
  <si>
    <t>Asistent</t>
  </si>
  <si>
    <t>I/2G</t>
  </si>
  <si>
    <t>Bazele aşch. şi gen. suprafeţelor I</t>
  </si>
  <si>
    <t>Economie rurală</t>
  </si>
  <si>
    <t>Metalurgie Dr.în știința și ingineria materialelor</t>
  </si>
  <si>
    <t>Mecatronică dr. în chimie</t>
  </si>
  <si>
    <t>Proiectare asistată de calculator (Számítőgépes tervezés)</t>
  </si>
  <si>
    <t>Organe de maşini II (Gépelemek II)</t>
  </si>
  <si>
    <t>Organe de maşini II pr.  (Gépelemek II terv)</t>
  </si>
  <si>
    <t>Organe de maşini I pr.  (Gépelemek I trev)</t>
  </si>
  <si>
    <t>Organe de maşini I pr.  (Gépelemek I terv)</t>
  </si>
  <si>
    <t>Fizica I (Fizika I)</t>
  </si>
  <si>
    <t>Fizica II (Fizika II)</t>
  </si>
  <si>
    <t>Fizica I (Fizika II)</t>
  </si>
  <si>
    <t>Optică tehnică şi aparate optice (Műszaki optika és optikai berendezések)</t>
  </si>
  <si>
    <t>Ingineria materialelor moderne (Modern anyagok alkalmazása)</t>
  </si>
  <si>
    <t>Ştiinţa şi ingineria materialelor (Anyagismeret)</t>
  </si>
  <si>
    <t>Ştiinţa şi ingineria materialelor II  (Anyagismeret II)</t>
  </si>
  <si>
    <t>Bazele proiectarii tehn. asist de calc proiect</t>
  </si>
  <si>
    <t>Exploatarea roboţilor industriali/Bazele robotilor industriali</t>
  </si>
  <si>
    <t>Mecanisme sem.</t>
  </si>
  <si>
    <t>Proiectarea sistemelor mecatronice pr.</t>
  </si>
  <si>
    <t>Sisteme moderne de producţie în mec. pr.</t>
  </si>
  <si>
    <t>Tehnologia materialelor</t>
  </si>
  <si>
    <t>Teh. de fabricatie ale pieselor de masini pr.</t>
  </si>
  <si>
    <t>Tehnologia presării la rece pr.</t>
  </si>
  <si>
    <t>Tehnologia și injectarea mat. plastice pr.</t>
  </si>
  <si>
    <t>Achiziţia şi prel. datelor exper./ Bazele cercetarii exp.</t>
  </si>
  <si>
    <t>Statistica economica</t>
  </si>
  <si>
    <t>Farmos Rudolf László</t>
  </si>
  <si>
    <t>FRL</t>
  </si>
  <si>
    <t>Bazele cercetarii experimentale</t>
  </si>
  <si>
    <t>Măsuri de finanțare pt. agricultură</t>
  </si>
  <si>
    <t>Tehnică experimentală</t>
  </si>
  <si>
    <t>Biró Boroka Júlia</t>
  </si>
  <si>
    <t>Managementul firmei</t>
  </si>
  <si>
    <t>Management / Managementul firmei</t>
  </si>
  <si>
    <t>IV/IV/IV</t>
  </si>
  <si>
    <t>propus pt. concurs sem I</t>
  </si>
  <si>
    <r>
      <rPr>
        <sz val="8"/>
        <rFont val="Times New Roman"/>
        <family val="1"/>
      </rPr>
      <t>drd.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Mecatronică</t>
    </r>
  </si>
  <si>
    <t>asistent</t>
  </si>
  <si>
    <t>KJ</t>
  </si>
  <si>
    <t>JFL</t>
  </si>
  <si>
    <t>Proprietățile polimerilor și testarea lor</t>
  </si>
  <si>
    <t>Peis/Hort</t>
  </si>
  <si>
    <t>Hort+Peis+TST+Aut+Calc</t>
  </si>
  <si>
    <t>Capitole alese de mecanică analitică</t>
  </si>
  <si>
    <t>Gergely D</t>
  </si>
  <si>
    <t>Hidronică şi pneutronică (Masini hidraulice si pneumatice)</t>
  </si>
  <si>
    <t>Masini hidraulice si pneumatice (Hidronică şi pneutronică )</t>
  </si>
  <si>
    <t>Managementul proiectelor in sanatate publica</t>
  </si>
  <si>
    <t>Leadership in sectorul public</t>
  </si>
  <si>
    <t>EFE</t>
  </si>
  <si>
    <t>Introducere in management</t>
  </si>
  <si>
    <t>Economie rurala</t>
  </si>
  <si>
    <t>Anul universitar 2019-2020</t>
  </si>
  <si>
    <t>Grafica asistata de calculator II</t>
  </si>
  <si>
    <t>Grafica asistata de calculator I</t>
  </si>
  <si>
    <t>Ilyés Szilárd</t>
  </si>
  <si>
    <t>Modelare parametrică</t>
  </si>
  <si>
    <t>Managementul relațiilor publice</t>
  </si>
  <si>
    <t>Com</t>
  </si>
  <si>
    <t>Managementul calităţii în mecatronică</t>
  </si>
  <si>
    <t>Jakab Farkas László</t>
  </si>
  <si>
    <t>Calc+Aut+TST</t>
  </si>
  <si>
    <t>Proprietățile polimerilor și testarea lor (fac)</t>
  </si>
  <si>
    <t>Fizica I (fac)</t>
  </si>
  <si>
    <t>Fizica II (fac)</t>
  </si>
  <si>
    <t>Aplicatii avansate de PLC în mecatronică</t>
  </si>
  <si>
    <t>Transmisii mecanice speciale în mecatronică</t>
  </si>
  <si>
    <t>Bazele ingineriei inverse</t>
  </si>
  <si>
    <t>Managementul calităţii în mecatronică proi.</t>
  </si>
  <si>
    <t>Transmisii mecanice speciale în mecatronică proi.</t>
  </si>
  <si>
    <t>Pay Gabor</t>
  </si>
  <si>
    <t>Ferenczi István</t>
  </si>
  <si>
    <t>Biró Domokos</t>
  </si>
  <si>
    <t>Boza Pál</t>
  </si>
  <si>
    <t xml:space="preserve"> Dezső Gergely</t>
  </si>
  <si>
    <t>Dezső Gergely</t>
  </si>
  <si>
    <t>Kántor József</t>
  </si>
  <si>
    <t>Kolozsváry Zoltán</t>
  </si>
  <si>
    <t>Mezei Sándor</t>
  </si>
  <si>
    <t>Vasloban Éva</t>
  </si>
  <si>
    <t>Fizică dr. în fizică</t>
  </si>
  <si>
    <t>TCM dr. în  inginerie industrială</t>
  </si>
  <si>
    <t>Suplinitor</t>
  </si>
  <si>
    <t>TCM dr. în M.U. şi scule de danturare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</si>
</sst>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5"/>
      <color indexed="56"/>
      <name val="Calibri"/>
      <family val="2"/>
      <charset val="238"/>
    </font>
    <font>
      <b/>
      <i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4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8"/>
      <color rgb="FFFF0000"/>
      <name val="Times New Roman"/>
      <family val="1"/>
    </font>
    <font>
      <sz val="8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 applyFill="0" applyAlignment="0" applyProtection="0"/>
    <xf numFmtId="0" fontId="1" fillId="0" borderId="0"/>
  </cellStyleXfs>
  <cellXfs count="205">
    <xf numFmtId="0" fontId="0" fillId="0" borderId="0" xfId="0"/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2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Border="1" applyAlignment="1" applyProtection="1">
      <alignment wrapText="1"/>
    </xf>
    <xf numFmtId="2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2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wrapText="1"/>
    </xf>
    <xf numFmtId="0" fontId="10" fillId="3" borderId="2" xfId="0" applyFont="1" applyFill="1" applyBorder="1" applyAlignment="1">
      <alignment vertical="top" wrapText="1"/>
    </xf>
    <xf numFmtId="2" fontId="11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wrapText="1"/>
    </xf>
    <xf numFmtId="0" fontId="10" fillId="4" borderId="5" xfId="0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center" vertical="center" wrapText="1"/>
    </xf>
    <xf numFmtId="2" fontId="10" fillId="4" borderId="2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wrapText="1"/>
    </xf>
    <xf numFmtId="0" fontId="2" fillId="2" borderId="0" xfId="0" applyFont="1" applyFill="1" applyBorder="1" applyAlignment="1" applyProtection="1">
      <alignment wrapText="1"/>
    </xf>
    <xf numFmtId="0" fontId="9" fillId="0" borderId="2" xfId="2" applyFont="1" applyBorder="1" applyAlignment="1"/>
    <xf numFmtId="0" fontId="12" fillId="0" borderId="0" xfId="0" applyFont="1" applyBorder="1" applyAlignment="1">
      <alignment horizontal="right" vertical="top" wrapText="1"/>
    </xf>
    <xf numFmtId="0" fontId="0" fillId="0" borderId="0" xfId="0" applyBorder="1"/>
    <xf numFmtId="4" fontId="10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wrapText="1"/>
    </xf>
    <xf numFmtId="0" fontId="10" fillId="4" borderId="10" xfId="0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wrapText="1"/>
    </xf>
    <xf numFmtId="2" fontId="14" fillId="3" borderId="2" xfId="0" applyNumberFormat="1" applyFont="1" applyFill="1" applyBorder="1" applyAlignment="1">
      <alignment wrapText="1"/>
    </xf>
    <xf numFmtId="0" fontId="13" fillId="3" borderId="5" xfId="0" applyFont="1" applyFill="1" applyBorder="1" applyAlignment="1">
      <alignment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wrapText="1"/>
    </xf>
    <xf numFmtId="0" fontId="10" fillId="3" borderId="9" xfId="0" applyFont="1" applyFill="1" applyBorder="1" applyAlignment="1">
      <alignment vertical="top" wrapText="1"/>
    </xf>
    <xf numFmtId="0" fontId="9" fillId="0" borderId="2" xfId="2" applyFont="1" applyFill="1" applyBorder="1" applyAlignment="1">
      <alignment horizontal="center" vertical="center" wrapText="1"/>
    </xf>
    <xf numFmtId="0" fontId="17" fillId="0" borderId="0" xfId="0" applyFont="1" applyFill="1" applyBorder="1" applyAlignment="1" applyProtection="1">
      <alignment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1" fillId="3" borderId="2" xfId="0" applyNumberFormat="1" applyFont="1" applyFill="1" applyBorder="1" applyAlignment="1">
      <alignment vertical="top" wrapText="1"/>
    </xf>
    <xf numFmtId="1" fontId="10" fillId="3" borderId="2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wrapText="1"/>
    </xf>
    <xf numFmtId="1" fontId="10" fillId="3" borderId="2" xfId="0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vertical="top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9" fillId="0" borderId="0" xfId="2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center" wrapText="1"/>
    </xf>
    <xf numFmtId="2" fontId="10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 applyProtection="1">
      <alignment horizontal="center" wrapText="1"/>
      <protection locked="0"/>
    </xf>
    <xf numFmtId="2" fontId="10" fillId="3" borderId="7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wrapText="1"/>
    </xf>
    <xf numFmtId="0" fontId="9" fillId="0" borderId="33" xfId="2" applyFont="1" applyBorder="1" applyAlignment="1">
      <alignment horizontal="center" vertical="center" wrapText="1"/>
    </xf>
    <xf numFmtId="0" fontId="2" fillId="0" borderId="34" xfId="0" applyFont="1" applyFill="1" applyBorder="1" applyAlignment="1" applyProtection="1">
      <alignment horizontal="center" wrapText="1"/>
    </xf>
    <xf numFmtId="2" fontId="10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9" fillId="5" borderId="10" xfId="2" applyFont="1" applyFill="1" applyBorder="1" applyAlignment="1">
      <alignment horizontal="center" vertical="center" wrapText="1"/>
    </xf>
    <xf numFmtId="2" fontId="10" fillId="3" borderId="10" xfId="0" applyNumberFormat="1" applyFont="1" applyFill="1" applyBorder="1" applyAlignment="1">
      <alignment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wrapText="1"/>
    </xf>
    <xf numFmtId="0" fontId="13" fillId="3" borderId="10" xfId="0" applyFont="1" applyFill="1" applyBorder="1" applyAlignment="1">
      <alignment wrapText="1"/>
    </xf>
    <xf numFmtId="0" fontId="9" fillId="0" borderId="10" xfId="2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21" xfId="2" applyFont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wrapText="1"/>
    </xf>
    <xf numFmtId="0" fontId="19" fillId="0" borderId="0" xfId="1" applyNumberFormat="1" applyFont="1" applyFill="1" applyBorder="1" applyAlignment="1" applyProtection="1">
      <alignment wrapText="1"/>
    </xf>
    <xf numFmtId="0" fontId="20" fillId="0" borderId="0" xfId="0" applyFont="1" applyFill="1" applyBorder="1" applyAlignment="1" applyProtection="1">
      <alignment wrapText="1"/>
    </xf>
    <xf numFmtId="0" fontId="13" fillId="3" borderId="4" xfId="0" applyFont="1" applyFill="1" applyBorder="1" applyAlignment="1">
      <alignment wrapText="1"/>
    </xf>
    <xf numFmtId="0" fontId="10" fillId="4" borderId="32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vertical="top" wrapText="1"/>
    </xf>
    <xf numFmtId="0" fontId="13" fillId="3" borderId="9" xfId="0" applyFont="1" applyFill="1" applyBorder="1" applyAlignment="1">
      <alignment wrapText="1"/>
    </xf>
    <xf numFmtId="0" fontId="10" fillId="4" borderId="8" xfId="0" applyFont="1" applyFill="1" applyBorder="1" applyAlignment="1">
      <alignment horizontal="left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6" xfId="0" applyFont="1" applyFill="1" applyBorder="1" applyAlignment="1" applyProtection="1">
      <alignment horizontal="center" wrapText="1"/>
      <protection locked="0"/>
    </xf>
    <xf numFmtId="0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NumberFormat="1" applyFont="1" applyFill="1" applyBorder="1" applyAlignment="1" applyProtection="1">
      <alignment horizontal="center" wrapText="1"/>
    </xf>
    <xf numFmtId="2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21" fillId="0" borderId="11" xfId="2" applyFont="1" applyFill="1" applyBorder="1" applyAlignment="1">
      <alignment horizontal="center" vertical="center" wrapText="1"/>
    </xf>
    <xf numFmtId="0" fontId="21" fillId="0" borderId="12" xfId="2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0" fontId="15" fillId="0" borderId="31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36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wrapText="1"/>
    </xf>
    <xf numFmtId="2" fontId="11" fillId="0" borderId="2" xfId="0" applyNumberFormat="1" applyFont="1" applyFill="1" applyBorder="1" applyAlignment="1">
      <alignment vertical="top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wrapText="1"/>
    </xf>
    <xf numFmtId="2" fontId="10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 applyProtection="1">
      <alignment horizontal="center" wrapText="1"/>
      <protection locked="0"/>
    </xf>
    <xf numFmtId="0" fontId="2" fillId="0" borderId="7" xfId="0" applyFont="1" applyFill="1" applyBorder="1" applyAlignment="1" applyProtection="1">
      <alignment horizontal="center" wrapText="1"/>
      <protection locked="0"/>
    </xf>
    <xf numFmtId="0" fontId="2" fillId="0" borderId="10" xfId="0" applyFont="1" applyFill="1" applyBorder="1" applyAlignment="1" applyProtection="1">
      <alignment horizontal="center" wrapText="1"/>
      <protection locked="0"/>
    </xf>
    <xf numFmtId="0" fontId="9" fillId="0" borderId="2" xfId="2" applyFont="1" applyFill="1" applyBorder="1" applyAlignment="1"/>
  </cellXfs>
  <cellStyles count="3">
    <cellStyle name="Excel_BuiltIn_Heading 1" xfId="1"/>
    <cellStyle name="Normal" xfId="0" builtinId="0"/>
    <cellStyle name="Normal_ALLASK_GMT(08_SZEPT)kuldeni 2 2" xfId="2"/>
  </cellStyles>
  <dxfs count="0"/>
  <tableStyles count="0" defaultTableStyle="TableStyleMedium2" defaultPivotStyle="PivotStyleLight16"/>
  <colors>
    <mruColors>
      <color rgb="FFFF5050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4"/>
  <sheetViews>
    <sheetView tabSelected="1" topLeftCell="A269" zoomScale="110" zoomScaleNormal="110" zoomScaleSheetLayoutView="70" workbookViewId="0">
      <selection activeCell="C285" sqref="C285"/>
    </sheetView>
  </sheetViews>
  <sheetFormatPr defaultColWidth="22.28515625" defaultRowHeight="12.75" x14ac:dyDescent="0.2"/>
  <cols>
    <col min="1" max="1" width="8.42578125" style="1" bestFit="1" customWidth="1"/>
    <col min="2" max="2" width="22.5703125" style="44" customWidth="1"/>
    <col min="3" max="3" width="14" style="2" customWidth="1"/>
    <col min="4" max="4" width="9" style="2" customWidth="1"/>
    <col min="5" max="5" width="13.28515625" style="3" customWidth="1"/>
    <col min="6" max="6" width="17.28515625" style="1" customWidth="1"/>
    <col min="7" max="7" width="47.5703125" style="1" customWidth="1"/>
    <col min="8" max="8" width="15.42578125" style="1" customWidth="1"/>
    <col min="9" max="9" width="7.7109375" style="2" customWidth="1"/>
    <col min="10" max="10" width="7.7109375" style="4" customWidth="1"/>
    <col min="11" max="11" width="11.28515625" style="5" customWidth="1"/>
    <col min="12" max="12" width="7.140625" style="2" customWidth="1"/>
    <col min="13" max="13" width="7.7109375" style="2" customWidth="1"/>
    <col min="14" max="14" width="6.85546875" style="4" customWidth="1"/>
    <col min="15" max="15" width="7.28515625" style="2" customWidth="1"/>
    <col min="16" max="16" width="7.42578125" style="2" customWidth="1"/>
    <col min="17" max="17" width="8" style="2" customWidth="1"/>
    <col min="18" max="18" width="19.140625" style="2" customWidth="1"/>
    <col min="19" max="19" width="9.7109375" style="2" customWidth="1"/>
    <col min="20" max="20" width="12.28515625" style="6" customWidth="1"/>
    <col min="21" max="21" width="10" style="7" customWidth="1"/>
    <col min="22" max="22" width="12.28515625" style="6" customWidth="1"/>
    <col min="23" max="23" width="14.140625" style="6" customWidth="1"/>
    <col min="24" max="24" width="20.140625" style="125" bestFit="1" customWidth="1"/>
    <col min="25" max="16384" width="22.28515625" style="6"/>
  </cols>
  <sheetData>
    <row r="1" spans="1:24" ht="18" customHeight="1" x14ac:dyDescent="0.2">
      <c r="A1" s="161" t="s">
        <v>0</v>
      </c>
      <c r="B1" s="161"/>
      <c r="C1" s="161"/>
      <c r="D1" s="161"/>
      <c r="E1" s="161"/>
      <c r="F1" s="161"/>
      <c r="G1" s="8"/>
      <c r="H1" s="8"/>
      <c r="L1" s="43"/>
      <c r="M1" s="43"/>
      <c r="N1" s="43"/>
      <c r="O1" s="43"/>
    </row>
    <row r="2" spans="1:24" ht="13.15" customHeight="1" x14ac:dyDescent="0.2">
      <c r="A2" s="162" t="s">
        <v>1</v>
      </c>
      <c r="B2" s="162"/>
      <c r="C2" s="162"/>
      <c r="D2" s="162"/>
      <c r="E2" s="162"/>
      <c r="F2" s="162"/>
      <c r="G2" s="162"/>
    </row>
    <row r="3" spans="1:24" ht="12.75" customHeight="1" x14ac:dyDescent="0.2">
      <c r="A3" s="162" t="s">
        <v>2</v>
      </c>
      <c r="B3" s="162"/>
      <c r="C3" s="162"/>
      <c r="D3" s="162"/>
      <c r="E3" s="162"/>
      <c r="F3" s="162"/>
      <c r="G3" s="8"/>
      <c r="H3" s="8"/>
      <c r="L3" s="43"/>
      <c r="M3" s="4"/>
      <c r="N3" s="43"/>
      <c r="O3" s="43"/>
    </row>
    <row r="4" spans="1:24" ht="12.75" customHeight="1" x14ac:dyDescent="0.2">
      <c r="A4" s="162"/>
      <c r="B4" s="162"/>
      <c r="C4" s="162"/>
      <c r="D4" s="162"/>
      <c r="E4" s="162"/>
      <c r="F4" s="162"/>
      <c r="G4" s="8"/>
      <c r="H4" s="8"/>
      <c r="L4" s="43"/>
      <c r="M4" s="43"/>
      <c r="N4" s="43"/>
      <c r="O4" s="43"/>
    </row>
    <row r="5" spans="1:24" ht="12.75" customHeight="1" x14ac:dyDescent="0.2">
      <c r="A5" s="163" t="s">
        <v>3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</row>
    <row r="6" spans="1:24" ht="12.75" customHeight="1" x14ac:dyDescent="0.2">
      <c r="A6" s="164" t="s">
        <v>235</v>
      </c>
      <c r="B6" s="164"/>
      <c r="C6" s="164"/>
      <c r="D6" s="164"/>
      <c r="E6" s="164"/>
      <c r="F6" s="164"/>
      <c r="G6" s="164"/>
      <c r="H6" s="164"/>
      <c r="I6" s="164"/>
      <c r="J6" s="164"/>
      <c r="K6" s="163"/>
      <c r="L6" s="163"/>
      <c r="M6" s="163"/>
      <c r="N6" s="163"/>
      <c r="O6" s="163"/>
      <c r="P6" s="163"/>
      <c r="Q6" s="163"/>
      <c r="R6" s="163"/>
      <c r="S6" s="163"/>
      <c r="T6" s="164"/>
    </row>
    <row r="7" spans="1:24" s="10" customFormat="1" ht="13.15" customHeight="1" x14ac:dyDescent="0.2">
      <c r="A7" s="165" t="s">
        <v>4</v>
      </c>
      <c r="B7" s="165" t="s">
        <v>5</v>
      </c>
      <c r="C7" s="165" t="s">
        <v>6</v>
      </c>
      <c r="D7" s="165" t="s">
        <v>7</v>
      </c>
      <c r="E7" s="165" t="s">
        <v>8</v>
      </c>
      <c r="F7" s="165" t="s">
        <v>9</v>
      </c>
      <c r="G7" s="166" t="s">
        <v>10</v>
      </c>
      <c r="H7" s="165" t="s">
        <v>11</v>
      </c>
      <c r="I7" s="9" t="s">
        <v>12</v>
      </c>
      <c r="J7" s="167" t="s">
        <v>13</v>
      </c>
      <c r="K7" s="168" t="s">
        <v>14</v>
      </c>
      <c r="L7" s="168"/>
      <c r="M7" s="168"/>
      <c r="N7" s="168"/>
      <c r="O7" s="168"/>
      <c r="P7" s="168"/>
      <c r="Q7" s="168"/>
      <c r="R7" s="168"/>
      <c r="S7" s="168"/>
      <c r="T7" s="169" t="s">
        <v>15</v>
      </c>
      <c r="U7" s="174" t="s">
        <v>16</v>
      </c>
      <c r="V7" s="175" t="s">
        <v>17</v>
      </c>
      <c r="W7" s="170" t="s">
        <v>18</v>
      </c>
      <c r="X7" s="126"/>
    </row>
    <row r="8" spans="1:24" s="10" customFormat="1" ht="24" customHeight="1" x14ac:dyDescent="0.2">
      <c r="A8" s="165"/>
      <c r="B8" s="165"/>
      <c r="C8" s="165"/>
      <c r="D8" s="165"/>
      <c r="E8" s="165"/>
      <c r="F8" s="165"/>
      <c r="G8" s="166"/>
      <c r="H8" s="165"/>
      <c r="I8" s="165" t="s">
        <v>19</v>
      </c>
      <c r="J8" s="165"/>
      <c r="K8" s="171" t="s">
        <v>20</v>
      </c>
      <c r="L8" s="173" t="s">
        <v>21</v>
      </c>
      <c r="M8" s="173"/>
      <c r="N8" s="173"/>
      <c r="O8" s="173"/>
      <c r="P8" s="173"/>
      <c r="Q8" s="173"/>
      <c r="R8" s="173" t="s">
        <v>22</v>
      </c>
      <c r="S8" s="173"/>
      <c r="T8" s="169"/>
      <c r="U8" s="174"/>
      <c r="V8" s="175"/>
      <c r="W8" s="170"/>
      <c r="X8" s="126"/>
    </row>
    <row r="9" spans="1:24" s="10" customFormat="1" ht="12" customHeight="1" x14ac:dyDescent="0.2">
      <c r="A9" s="165"/>
      <c r="B9" s="165"/>
      <c r="C9" s="165"/>
      <c r="D9" s="165"/>
      <c r="E9" s="165"/>
      <c r="F9" s="165"/>
      <c r="G9" s="166"/>
      <c r="H9" s="165"/>
      <c r="I9" s="165"/>
      <c r="J9" s="165"/>
      <c r="K9" s="172"/>
      <c r="L9" s="165" t="s">
        <v>23</v>
      </c>
      <c r="M9" s="165"/>
      <c r="N9" s="165"/>
      <c r="O9" s="165" t="s">
        <v>24</v>
      </c>
      <c r="P9" s="165"/>
      <c r="Q9" s="165"/>
      <c r="R9" s="165" t="s">
        <v>25</v>
      </c>
      <c r="S9" s="165" t="s">
        <v>26</v>
      </c>
      <c r="T9" s="169"/>
      <c r="U9" s="174"/>
      <c r="V9" s="175"/>
      <c r="W9" s="170"/>
      <c r="X9" s="126"/>
    </row>
    <row r="10" spans="1:24" s="10" customFormat="1" ht="24" x14ac:dyDescent="0.2">
      <c r="A10" s="165"/>
      <c r="B10" s="165"/>
      <c r="C10" s="165"/>
      <c r="D10" s="165"/>
      <c r="E10" s="165"/>
      <c r="F10" s="165"/>
      <c r="G10" s="166"/>
      <c r="H10" s="165"/>
      <c r="I10" s="9"/>
      <c r="J10" s="165"/>
      <c r="K10" s="172"/>
      <c r="L10" s="9" t="s">
        <v>27</v>
      </c>
      <c r="M10" s="12" t="s">
        <v>28</v>
      </c>
      <c r="N10" s="13" t="s">
        <v>29</v>
      </c>
      <c r="O10" s="11" t="s">
        <v>27</v>
      </c>
      <c r="P10" s="12" t="s">
        <v>28</v>
      </c>
      <c r="Q10" s="13" t="s">
        <v>29</v>
      </c>
      <c r="R10" s="165"/>
      <c r="S10" s="165"/>
      <c r="T10" s="169"/>
      <c r="U10" s="174"/>
      <c r="V10" s="175"/>
      <c r="W10" s="170"/>
      <c r="X10" s="126"/>
    </row>
    <row r="11" spans="1:24" s="22" customFormat="1" x14ac:dyDescent="0.2">
      <c r="A11" s="14"/>
      <c r="B11" s="15">
        <v>1</v>
      </c>
      <c r="C11" s="15">
        <v>2</v>
      </c>
      <c r="D11" s="15"/>
      <c r="E11" s="16">
        <v>4</v>
      </c>
      <c r="F11" s="15">
        <v>6</v>
      </c>
      <c r="G11" s="17">
        <v>7</v>
      </c>
      <c r="H11" s="14">
        <v>8</v>
      </c>
      <c r="I11" s="14">
        <v>9</v>
      </c>
      <c r="J11" s="14">
        <v>10</v>
      </c>
      <c r="K11" s="18">
        <v>11</v>
      </c>
      <c r="L11" s="14">
        <v>12</v>
      </c>
      <c r="M11" s="19">
        <v>13</v>
      </c>
      <c r="N11" s="14">
        <v>14</v>
      </c>
      <c r="O11" s="18">
        <v>15</v>
      </c>
      <c r="P11" s="19">
        <v>16</v>
      </c>
      <c r="Q11" s="14">
        <v>17</v>
      </c>
      <c r="R11" s="14">
        <v>18</v>
      </c>
      <c r="S11" s="14">
        <v>19</v>
      </c>
      <c r="T11" s="14">
        <v>20</v>
      </c>
      <c r="U11" s="20">
        <v>21</v>
      </c>
      <c r="V11" s="21">
        <v>22</v>
      </c>
      <c r="W11" s="21">
        <v>23</v>
      </c>
      <c r="X11" s="127"/>
    </row>
    <row r="12" spans="1:24" ht="15" x14ac:dyDescent="0.25">
      <c r="A12" s="147">
        <v>1</v>
      </c>
      <c r="B12" s="147" t="s">
        <v>52</v>
      </c>
      <c r="C12" s="147" t="s">
        <v>31</v>
      </c>
      <c r="D12" s="143" t="s">
        <v>52</v>
      </c>
      <c r="E12" s="143" t="s">
        <v>32</v>
      </c>
      <c r="F12" s="143" t="s">
        <v>53</v>
      </c>
      <c r="G12" s="48"/>
      <c r="H12" s="48"/>
      <c r="I12" s="48"/>
      <c r="J12" s="24">
        <v>16</v>
      </c>
      <c r="K12" s="25">
        <f>SUM(K14:K18)</f>
        <v>9</v>
      </c>
      <c r="L12" s="25">
        <f t="shared" ref="L12:Q12" si="0">SUM(L14:L18)</f>
        <v>7</v>
      </c>
      <c r="M12" s="25">
        <f t="shared" si="0"/>
        <v>4</v>
      </c>
      <c r="N12" s="25">
        <f t="shared" si="0"/>
        <v>3</v>
      </c>
      <c r="O12" s="25">
        <f t="shared" si="0"/>
        <v>2</v>
      </c>
      <c r="P12" s="25">
        <f t="shared" si="0"/>
        <v>0</v>
      </c>
      <c r="Q12" s="25">
        <f t="shared" si="0"/>
        <v>4</v>
      </c>
      <c r="R12" s="25">
        <f>J12-K12</f>
        <v>7</v>
      </c>
      <c r="S12" s="25">
        <f>S13/28</f>
        <v>7</v>
      </c>
      <c r="T12" s="25"/>
      <c r="U12" s="25"/>
      <c r="V12" s="103"/>
      <c r="W12" s="110"/>
      <c r="X12" s="6"/>
    </row>
    <row r="13" spans="1:24" ht="15" x14ac:dyDescent="0.25">
      <c r="A13" s="147"/>
      <c r="B13" s="147"/>
      <c r="C13" s="147"/>
      <c r="D13" s="143"/>
      <c r="E13" s="143"/>
      <c r="F13" s="143"/>
      <c r="G13" s="48"/>
      <c r="H13" s="48"/>
      <c r="I13" s="48"/>
      <c r="J13" s="49">
        <v>448</v>
      </c>
      <c r="K13" s="25">
        <f>K12*28</f>
        <v>252</v>
      </c>
      <c r="L13" s="25"/>
      <c r="M13" s="25"/>
      <c r="N13" s="25"/>
      <c r="O13" s="25"/>
      <c r="P13" s="25"/>
      <c r="Q13" s="25"/>
      <c r="R13" s="25">
        <f>J13-K13</f>
        <v>196</v>
      </c>
      <c r="S13" s="25">
        <f>SUM(S14:S18)</f>
        <v>196</v>
      </c>
      <c r="T13" s="27"/>
      <c r="U13" s="27"/>
      <c r="V13" s="104"/>
      <c r="W13" s="111"/>
      <c r="X13" s="6"/>
    </row>
    <row r="14" spans="1:24" ht="15.75" customHeight="1" x14ac:dyDescent="0.2">
      <c r="A14" s="147"/>
      <c r="B14" s="147"/>
      <c r="C14" s="147"/>
      <c r="D14" s="143"/>
      <c r="E14" s="143"/>
      <c r="F14" s="143"/>
      <c r="G14" s="28" t="s">
        <v>199</v>
      </c>
      <c r="H14" s="29" t="s">
        <v>45</v>
      </c>
      <c r="I14" s="29"/>
      <c r="J14" s="29" t="s">
        <v>46</v>
      </c>
      <c r="K14" s="29">
        <f>L14+O14</f>
        <v>2</v>
      </c>
      <c r="L14" s="29">
        <f>IF(I14="m",(M14+N14)*2.5*V228/28,(M14+N14)*2*V228/28)</f>
        <v>2</v>
      </c>
      <c r="M14" s="29">
        <v>2</v>
      </c>
      <c r="N14" s="29"/>
      <c r="O14" s="29">
        <f>IF(I14="m",(P14+Q14)*1.5*V14/28,(P14+Q14)*1*V14/28)</f>
        <v>0</v>
      </c>
      <c r="P14" s="29"/>
      <c r="Q14" s="29"/>
      <c r="R14" s="29" t="s">
        <v>173</v>
      </c>
      <c r="S14" s="29">
        <v>45</v>
      </c>
      <c r="T14" s="30"/>
      <c r="U14" s="31"/>
      <c r="V14" s="102">
        <v>14</v>
      </c>
      <c r="W14" s="101" t="s">
        <v>38</v>
      </c>
      <c r="X14" s="6" t="s">
        <v>31</v>
      </c>
    </row>
    <row r="15" spans="1:24" x14ac:dyDescent="0.2">
      <c r="A15" s="147"/>
      <c r="B15" s="147"/>
      <c r="C15" s="147"/>
      <c r="D15" s="143"/>
      <c r="E15" s="143"/>
      <c r="F15" s="143"/>
      <c r="G15" s="28" t="s">
        <v>42</v>
      </c>
      <c r="H15" s="29" t="s">
        <v>40</v>
      </c>
      <c r="I15" s="29"/>
      <c r="J15" s="29" t="s">
        <v>61</v>
      </c>
      <c r="K15" s="29">
        <f t="shared" ref="K15" si="1">L15+O15</f>
        <v>2</v>
      </c>
      <c r="L15" s="29">
        <f>IF(I15="m",(M15+N15)*2.5*V196/28,(M15+N15)*2*V196/28)</f>
        <v>2</v>
      </c>
      <c r="M15" s="29"/>
      <c r="N15" s="29">
        <v>2</v>
      </c>
      <c r="O15" s="29">
        <f>IF(I15="m",(P15+Q15)*1.5*V15/28,(P15+Q15)*1*V15/28)</f>
        <v>0</v>
      </c>
      <c r="P15" s="29"/>
      <c r="Q15" s="29"/>
      <c r="R15" s="29" t="s">
        <v>67</v>
      </c>
      <c r="S15" s="29">
        <v>56</v>
      </c>
      <c r="T15" s="33"/>
      <c r="U15" s="31"/>
      <c r="V15" s="102">
        <v>14</v>
      </c>
      <c r="W15" s="101" t="s">
        <v>38</v>
      </c>
      <c r="X15" s="6" t="s">
        <v>31</v>
      </c>
    </row>
    <row r="16" spans="1:24" x14ac:dyDescent="0.2">
      <c r="A16" s="147"/>
      <c r="B16" s="147"/>
      <c r="C16" s="147"/>
      <c r="D16" s="143"/>
      <c r="E16" s="143"/>
      <c r="F16" s="143"/>
      <c r="G16" s="28" t="s">
        <v>42</v>
      </c>
      <c r="H16" s="29" t="s">
        <v>40</v>
      </c>
      <c r="I16" s="29"/>
      <c r="J16" s="29" t="s">
        <v>167</v>
      </c>
      <c r="K16" s="29">
        <f>L16+O16</f>
        <v>2</v>
      </c>
      <c r="L16" s="29">
        <f>IF(I16="m",(M16+N16)*2.5*V16/28,(M16+N16)*2*V16/28)</f>
        <v>0</v>
      </c>
      <c r="M16" s="29"/>
      <c r="N16" s="29"/>
      <c r="O16" s="29">
        <f>IF(I16="m",(P16+Q16)*1.5*V16/28,(P16+Q16)*1*V16/28)</f>
        <v>2</v>
      </c>
      <c r="P16" s="29"/>
      <c r="Q16" s="29">
        <v>4</v>
      </c>
      <c r="R16" s="29" t="s">
        <v>169</v>
      </c>
      <c r="S16" s="29">
        <v>95</v>
      </c>
      <c r="T16" s="47"/>
      <c r="U16" s="31"/>
      <c r="V16" s="102">
        <v>14</v>
      </c>
      <c r="W16" s="101" t="s">
        <v>38</v>
      </c>
      <c r="X16" s="6" t="s">
        <v>31</v>
      </c>
    </row>
    <row r="17" spans="1:24" x14ac:dyDescent="0.2">
      <c r="A17" s="147"/>
      <c r="B17" s="147"/>
      <c r="C17" s="147"/>
      <c r="D17" s="143"/>
      <c r="E17" s="143"/>
      <c r="F17" s="143"/>
      <c r="G17" s="28" t="s">
        <v>154</v>
      </c>
      <c r="H17" s="29" t="s">
        <v>40</v>
      </c>
      <c r="I17" s="29"/>
      <c r="J17" s="29" t="s">
        <v>41</v>
      </c>
      <c r="K17" s="29">
        <f>L17+O17</f>
        <v>2</v>
      </c>
      <c r="L17" s="29">
        <f>IF(I17="m",(M17+N17)*2.5*V17/28,(M17+N17)*2*V17/28)</f>
        <v>2</v>
      </c>
      <c r="M17" s="29">
        <v>2</v>
      </c>
      <c r="N17" s="29"/>
      <c r="O17" s="29">
        <f>IF(I17="m",(P17+Q17)*1.5*V17/28,(P17+Q17)*1*V17/28)</f>
        <v>0</v>
      </c>
      <c r="P17" s="29"/>
      <c r="Q17" s="29"/>
      <c r="R17" s="29"/>
      <c r="S17" s="29"/>
      <c r="T17" s="30"/>
      <c r="U17" s="31"/>
      <c r="V17" s="102">
        <v>14</v>
      </c>
      <c r="W17" s="101" t="s">
        <v>38</v>
      </c>
      <c r="X17" s="6" t="s">
        <v>31</v>
      </c>
    </row>
    <row r="18" spans="1:24" x14ac:dyDescent="0.2">
      <c r="A18" s="147"/>
      <c r="B18" s="147"/>
      <c r="C18" s="147"/>
      <c r="D18" s="143"/>
      <c r="E18" s="143"/>
      <c r="F18" s="143"/>
      <c r="G18" s="28" t="s">
        <v>39</v>
      </c>
      <c r="H18" s="29" t="s">
        <v>40</v>
      </c>
      <c r="I18" s="29"/>
      <c r="J18" s="29" t="s">
        <v>41</v>
      </c>
      <c r="K18" s="29">
        <f>L18+O18</f>
        <v>1</v>
      </c>
      <c r="L18" s="29">
        <f>IF(I18="m",(M18+N18)*2.5*V18/28,(M18+N18)*2*V18/28)</f>
        <v>1</v>
      </c>
      <c r="M18" s="29"/>
      <c r="N18" s="29">
        <v>1</v>
      </c>
      <c r="O18" s="29">
        <f>IF(I18="m",(P18+Q18)*1.5*V18/28,(P18+Q18)*1*V18/28)</f>
        <v>0</v>
      </c>
      <c r="P18" s="29"/>
      <c r="Q18" s="29"/>
      <c r="R18" s="29"/>
      <c r="S18" s="29"/>
      <c r="T18" s="30"/>
      <c r="U18" s="31"/>
      <c r="V18" s="102">
        <v>14</v>
      </c>
      <c r="W18" s="101" t="s">
        <v>38</v>
      </c>
      <c r="X18" s="6" t="s">
        <v>31</v>
      </c>
    </row>
    <row r="19" spans="1:24" ht="14.25" x14ac:dyDescent="0.2">
      <c r="A19" s="155">
        <v>2</v>
      </c>
      <c r="B19" s="155" t="s">
        <v>160</v>
      </c>
      <c r="C19" s="155" t="s">
        <v>179</v>
      </c>
      <c r="D19" s="157"/>
      <c r="E19" s="157"/>
      <c r="F19" s="176"/>
      <c r="G19" s="23"/>
      <c r="H19" s="23"/>
      <c r="I19" s="23"/>
      <c r="J19" s="24">
        <v>16</v>
      </c>
      <c r="K19" s="25">
        <f t="shared" ref="K19:Q19" si="2">SUM(K21:K25)</f>
        <v>8</v>
      </c>
      <c r="L19" s="25">
        <f t="shared" si="2"/>
        <v>6</v>
      </c>
      <c r="M19" s="25">
        <f t="shared" si="2"/>
        <v>6</v>
      </c>
      <c r="N19" s="25">
        <f t="shared" si="2"/>
        <v>0</v>
      </c>
      <c r="O19" s="25">
        <f t="shared" si="2"/>
        <v>2</v>
      </c>
      <c r="P19" s="25">
        <f t="shared" si="2"/>
        <v>4</v>
      </c>
      <c r="Q19" s="25">
        <f t="shared" si="2"/>
        <v>0</v>
      </c>
      <c r="R19" s="25">
        <f>J19-K19</f>
        <v>8</v>
      </c>
      <c r="S19" s="25">
        <f>S20/28</f>
        <v>8</v>
      </c>
      <c r="T19" s="25"/>
      <c r="U19" s="25"/>
      <c r="V19" s="103"/>
      <c r="W19" s="110"/>
      <c r="X19" s="82"/>
    </row>
    <row r="20" spans="1:24" ht="15" x14ac:dyDescent="0.25">
      <c r="A20" s="156"/>
      <c r="B20" s="156"/>
      <c r="C20" s="156"/>
      <c r="D20" s="149"/>
      <c r="E20" s="149"/>
      <c r="F20" s="177"/>
      <c r="G20" s="48"/>
      <c r="H20" s="48"/>
      <c r="I20" s="48"/>
      <c r="J20" s="49">
        <v>448</v>
      </c>
      <c r="K20" s="25">
        <f>K19*28</f>
        <v>224</v>
      </c>
      <c r="L20" s="26"/>
      <c r="M20" s="26"/>
      <c r="N20" s="26"/>
      <c r="O20" s="26"/>
      <c r="P20" s="26"/>
      <c r="Q20" s="26"/>
      <c r="R20" s="25">
        <f>J20-K20</f>
        <v>224</v>
      </c>
      <c r="S20" s="25">
        <f>SUM(S21:S24)</f>
        <v>224</v>
      </c>
      <c r="T20" s="25"/>
      <c r="U20" s="25"/>
      <c r="V20" s="103"/>
      <c r="W20" s="110"/>
      <c r="X20" s="83"/>
    </row>
    <row r="21" spans="1:24" x14ac:dyDescent="0.2">
      <c r="A21" s="156"/>
      <c r="B21" s="156"/>
      <c r="C21" s="156"/>
      <c r="D21" s="149"/>
      <c r="E21" s="149"/>
      <c r="F21" s="177"/>
      <c r="G21" s="28" t="s">
        <v>78</v>
      </c>
      <c r="H21" s="29" t="s">
        <v>35</v>
      </c>
      <c r="I21" s="29"/>
      <c r="J21" s="29" t="s">
        <v>41</v>
      </c>
      <c r="K21" s="29">
        <f>L21+O21</f>
        <v>2</v>
      </c>
      <c r="L21" s="29">
        <f>IF(I21="m",(M21+N21)*2.5*V21/28,(M21+N21)*2*V21/28)</f>
        <v>2</v>
      </c>
      <c r="M21" s="29">
        <v>2</v>
      </c>
      <c r="N21" s="29"/>
      <c r="O21" s="29">
        <f t="shared" ref="O21" si="3">IF(I21="m",(P21+Q21)*1.5*V21/28,(P21+Q21)*1*V21/28)</f>
        <v>0</v>
      </c>
      <c r="P21" s="29"/>
      <c r="Q21" s="35"/>
      <c r="R21" s="29" t="s">
        <v>173</v>
      </c>
      <c r="S21" s="29">
        <v>45</v>
      </c>
      <c r="T21" s="30"/>
      <c r="U21" s="31"/>
      <c r="V21" s="102">
        <v>14</v>
      </c>
      <c r="W21" s="101" t="s">
        <v>101</v>
      </c>
      <c r="X21" s="6" t="s">
        <v>260</v>
      </c>
    </row>
    <row r="22" spans="1:24" x14ac:dyDescent="0.2">
      <c r="A22" s="156"/>
      <c r="B22" s="156"/>
      <c r="C22" s="156"/>
      <c r="D22" s="149"/>
      <c r="E22" s="149"/>
      <c r="F22" s="177"/>
      <c r="G22" s="28" t="s">
        <v>203</v>
      </c>
      <c r="H22" s="29" t="s">
        <v>35</v>
      </c>
      <c r="I22" s="29"/>
      <c r="J22" s="29" t="s">
        <v>36</v>
      </c>
      <c r="K22" s="29">
        <f>L22+O22</f>
        <v>2</v>
      </c>
      <c r="L22" s="29">
        <f>IF(I22="m",(M22+N22)*2.5*V22/28,(M22+N22)*2*V22/28)</f>
        <v>2</v>
      </c>
      <c r="M22" s="29">
        <v>2</v>
      </c>
      <c r="N22" s="29"/>
      <c r="O22" s="29">
        <f t="shared" ref="O22" si="4">IF(I22="m",(P22+Q22)*1.5*V22/28,(P22+Q22)*1*V22/28)</f>
        <v>0</v>
      </c>
      <c r="P22" s="29"/>
      <c r="Q22" s="35"/>
      <c r="R22" s="29" t="s">
        <v>169</v>
      </c>
      <c r="S22" s="29">
        <v>95</v>
      </c>
      <c r="T22" s="30"/>
      <c r="U22" s="31"/>
      <c r="V22" s="102">
        <v>14</v>
      </c>
      <c r="W22" s="112" t="s">
        <v>111</v>
      </c>
      <c r="X22" s="6" t="s">
        <v>109</v>
      </c>
    </row>
    <row r="23" spans="1:24" x14ac:dyDescent="0.2">
      <c r="A23" s="156"/>
      <c r="B23" s="156"/>
      <c r="C23" s="156"/>
      <c r="D23" s="149"/>
      <c r="E23" s="149"/>
      <c r="F23" s="177"/>
      <c r="G23" s="46" t="s">
        <v>203</v>
      </c>
      <c r="H23" s="36" t="s">
        <v>40</v>
      </c>
      <c r="I23" s="29"/>
      <c r="J23" s="29" t="s">
        <v>51</v>
      </c>
      <c r="K23" s="29">
        <f>L23+O23</f>
        <v>1</v>
      </c>
      <c r="L23" s="29">
        <f>IF(I23="m",(M23+N23)*2.5*V23/28,(M23+N23)*2*V23/28)</f>
        <v>0</v>
      </c>
      <c r="M23" s="29"/>
      <c r="N23" s="29"/>
      <c r="O23" s="29">
        <f>IF(I23="m",(P23+Q23)*1.5*V23/28,(P23+Q23)*1*V23/28)</f>
        <v>1</v>
      </c>
      <c r="P23" s="29">
        <v>2</v>
      </c>
      <c r="Q23" s="29"/>
      <c r="R23" s="29" t="s">
        <v>94</v>
      </c>
      <c r="S23" s="29">
        <v>56</v>
      </c>
      <c r="T23" s="30"/>
      <c r="U23" s="31"/>
      <c r="V23" s="102">
        <v>14</v>
      </c>
      <c r="W23" s="101" t="s">
        <v>73</v>
      </c>
      <c r="X23" s="6" t="s">
        <v>72</v>
      </c>
    </row>
    <row r="24" spans="1:24" ht="25.5" x14ac:dyDescent="0.2">
      <c r="A24" s="156"/>
      <c r="B24" s="156"/>
      <c r="C24" s="156"/>
      <c r="D24" s="149"/>
      <c r="E24" s="149"/>
      <c r="F24" s="177"/>
      <c r="G24" s="57" t="s">
        <v>76</v>
      </c>
      <c r="H24" s="29" t="s">
        <v>77</v>
      </c>
      <c r="I24" s="29"/>
      <c r="J24" s="29" t="s">
        <v>55</v>
      </c>
      <c r="K24" s="29">
        <f>L24+O24</f>
        <v>2</v>
      </c>
      <c r="L24" s="29">
        <f>IF(I24="m",(M24+N24)*2.5*V24/28,(M24+N24)*2*V24/28)</f>
        <v>2</v>
      </c>
      <c r="M24" s="29">
        <v>2</v>
      </c>
      <c r="N24" s="29"/>
      <c r="O24" s="29">
        <f>IF(I24="m",(P24+Q24)*1.5*V24/28,(P24+Q24)*1*V24/28)</f>
        <v>0</v>
      </c>
      <c r="P24" s="29"/>
      <c r="Q24" s="29"/>
      <c r="R24" s="29" t="s">
        <v>95</v>
      </c>
      <c r="S24" s="29">
        <v>28</v>
      </c>
      <c r="T24" s="47"/>
      <c r="U24" s="31"/>
      <c r="V24" s="102">
        <v>14</v>
      </c>
      <c r="W24" s="101" t="s">
        <v>73</v>
      </c>
      <c r="X24" s="6" t="s">
        <v>72</v>
      </c>
    </row>
    <row r="25" spans="1:24" x14ac:dyDescent="0.2">
      <c r="A25" s="156"/>
      <c r="B25" s="156"/>
      <c r="C25" s="156"/>
      <c r="D25" s="149"/>
      <c r="E25" s="149"/>
      <c r="F25" s="177"/>
      <c r="G25" s="76" t="s">
        <v>83</v>
      </c>
      <c r="H25" s="36" t="s">
        <v>77</v>
      </c>
      <c r="I25" s="32"/>
      <c r="J25" s="36" t="s">
        <v>58</v>
      </c>
      <c r="K25" s="29">
        <f>L25+O25</f>
        <v>1</v>
      </c>
      <c r="L25" s="29">
        <f>IF(I25="m",(M25+N25)*2.5*V25/28,(M25+N25)*2*V25/28)</f>
        <v>0</v>
      </c>
      <c r="M25" s="29"/>
      <c r="N25" s="29"/>
      <c r="O25" s="29">
        <f>IF(I25="m",(P25+Q25)*1.5*V25/28,(P25+Q25)*1*V25/28)</f>
        <v>1</v>
      </c>
      <c r="P25" s="29">
        <v>2</v>
      </c>
      <c r="Q25" s="29"/>
      <c r="R25" s="32"/>
      <c r="S25" s="32"/>
      <c r="T25" s="52"/>
      <c r="U25" s="31"/>
      <c r="V25" s="102">
        <v>14</v>
      </c>
      <c r="W25" s="101" t="s">
        <v>111</v>
      </c>
      <c r="X25" s="6" t="s">
        <v>109</v>
      </c>
    </row>
    <row r="26" spans="1:24" x14ac:dyDescent="0.2">
      <c r="A26" s="151">
        <v>3</v>
      </c>
      <c r="B26" s="151" t="s">
        <v>52</v>
      </c>
      <c r="C26" s="151" t="s">
        <v>62</v>
      </c>
      <c r="D26" s="150" t="s">
        <v>52</v>
      </c>
      <c r="E26" s="150" t="s">
        <v>63</v>
      </c>
      <c r="F26" s="150" t="s">
        <v>53</v>
      </c>
      <c r="G26" s="23"/>
      <c r="H26" s="23"/>
      <c r="I26" s="23"/>
      <c r="J26" s="24">
        <v>16</v>
      </c>
      <c r="K26" s="25">
        <f t="shared" ref="K26:Q26" si="5">SUM(K28:K34)</f>
        <v>9</v>
      </c>
      <c r="L26" s="25">
        <f t="shared" si="5"/>
        <v>7</v>
      </c>
      <c r="M26" s="25">
        <f t="shared" si="5"/>
        <v>5</v>
      </c>
      <c r="N26" s="25">
        <f t="shared" si="5"/>
        <v>2</v>
      </c>
      <c r="O26" s="25">
        <f t="shared" si="5"/>
        <v>2</v>
      </c>
      <c r="P26" s="25">
        <f t="shared" si="5"/>
        <v>2</v>
      </c>
      <c r="Q26" s="25">
        <f t="shared" si="5"/>
        <v>2</v>
      </c>
      <c r="R26" s="25">
        <f>J26-K26</f>
        <v>7</v>
      </c>
      <c r="S26" s="25">
        <f>S27/28</f>
        <v>7</v>
      </c>
      <c r="T26" s="25"/>
      <c r="U26" s="25"/>
      <c r="V26" s="103"/>
      <c r="W26" s="110"/>
      <c r="X26" s="6"/>
    </row>
    <row r="27" spans="1:24" ht="15" x14ac:dyDescent="0.25">
      <c r="A27" s="151"/>
      <c r="B27" s="151"/>
      <c r="C27" s="151"/>
      <c r="D27" s="150"/>
      <c r="E27" s="150"/>
      <c r="F27" s="150"/>
      <c r="G27" s="48"/>
      <c r="H27" s="48"/>
      <c r="I27" s="48"/>
      <c r="J27" s="49">
        <v>448</v>
      </c>
      <c r="K27" s="25">
        <f>K26*28</f>
        <v>252</v>
      </c>
      <c r="L27" s="26"/>
      <c r="M27" s="26"/>
      <c r="N27" s="26"/>
      <c r="O27" s="26"/>
      <c r="P27" s="26"/>
      <c r="Q27" s="26"/>
      <c r="R27" s="25">
        <f>J27-K27</f>
        <v>196</v>
      </c>
      <c r="S27" s="25">
        <f>SUM(S28:S34)</f>
        <v>196</v>
      </c>
      <c r="T27" s="27"/>
      <c r="U27" s="27"/>
      <c r="V27" s="104"/>
      <c r="W27" s="111"/>
      <c r="X27" s="6"/>
    </row>
    <row r="28" spans="1:24" x14ac:dyDescent="0.2">
      <c r="A28" s="151"/>
      <c r="B28" s="151"/>
      <c r="C28" s="151"/>
      <c r="D28" s="150"/>
      <c r="E28" s="150"/>
      <c r="F28" s="150"/>
      <c r="G28" s="57" t="s">
        <v>64</v>
      </c>
      <c r="H28" s="29" t="s">
        <v>65</v>
      </c>
      <c r="I28" s="29"/>
      <c r="J28" s="29" t="s">
        <v>55</v>
      </c>
      <c r="K28" s="29">
        <f>L28+O28</f>
        <v>2</v>
      </c>
      <c r="L28" s="29">
        <f>IF(I28="m",(M28+N28)*2.5*V28/28,(M28+N28)*2*V28/28)</f>
        <v>2</v>
      </c>
      <c r="M28" s="29"/>
      <c r="N28" s="29">
        <v>2</v>
      </c>
      <c r="O28" s="29">
        <f>IF(I28="m",(P28+Q28)*1.5*V28/28,(P28+Q28)*1*V28/28)</f>
        <v>0</v>
      </c>
      <c r="P28" s="29"/>
      <c r="Q28" s="29"/>
      <c r="R28" s="29" t="s">
        <v>173</v>
      </c>
      <c r="S28" s="29">
        <v>45</v>
      </c>
      <c r="T28" s="47"/>
      <c r="U28" s="31"/>
      <c r="V28" s="102">
        <v>14</v>
      </c>
      <c r="W28" s="101" t="s">
        <v>66</v>
      </c>
      <c r="X28" s="6" t="s">
        <v>262</v>
      </c>
    </row>
    <row r="29" spans="1:24" x14ac:dyDescent="0.2">
      <c r="A29" s="151"/>
      <c r="B29" s="151"/>
      <c r="C29" s="151"/>
      <c r="D29" s="150"/>
      <c r="E29" s="150"/>
      <c r="F29" s="150"/>
      <c r="G29" s="57" t="s">
        <v>64</v>
      </c>
      <c r="H29" s="29" t="s">
        <v>65</v>
      </c>
      <c r="I29" s="29"/>
      <c r="J29" s="29" t="s">
        <v>59</v>
      </c>
      <c r="K29" s="29">
        <f t="shared" ref="K29" si="6">L29+O29</f>
        <v>1</v>
      </c>
      <c r="L29" s="29">
        <f>IF(I29="m",(M29+N29)*2.5*V29/28,(M29+N29)*2*V29/28)</f>
        <v>0</v>
      </c>
      <c r="M29" s="29"/>
      <c r="N29" s="29"/>
      <c r="O29" s="29">
        <f>IF(I29="m",(P29+Q29)*1.5*V29/28,(P29+Q29)*1*V29/28)</f>
        <v>1</v>
      </c>
      <c r="P29" s="29"/>
      <c r="Q29" s="29">
        <v>2</v>
      </c>
      <c r="R29" s="29" t="s">
        <v>67</v>
      </c>
      <c r="S29" s="29">
        <v>56</v>
      </c>
      <c r="T29" s="47"/>
      <c r="U29" s="31"/>
      <c r="V29" s="102">
        <v>14</v>
      </c>
      <c r="W29" s="101" t="s">
        <v>66</v>
      </c>
      <c r="X29" s="6" t="s">
        <v>262</v>
      </c>
    </row>
    <row r="30" spans="1:24" x14ac:dyDescent="0.2">
      <c r="A30" s="151"/>
      <c r="B30" s="151"/>
      <c r="C30" s="151"/>
      <c r="D30" s="150"/>
      <c r="E30" s="150"/>
      <c r="F30" s="150"/>
      <c r="G30" s="57" t="s">
        <v>178</v>
      </c>
      <c r="H30" s="29" t="s">
        <v>65</v>
      </c>
      <c r="I30" s="29"/>
      <c r="J30" s="29" t="s">
        <v>59</v>
      </c>
      <c r="K30" s="29">
        <f t="shared" ref="K30:K32" si="7">L30+O30</f>
        <v>0.5</v>
      </c>
      <c r="L30" s="29">
        <f>IF(I30="m",(M30+N30)*2.5*V87/28,(M30+N30)*2*V87/28)</f>
        <v>0</v>
      </c>
      <c r="M30" s="29"/>
      <c r="N30" s="29"/>
      <c r="O30" s="29">
        <f t="shared" ref="O30:O32" si="8">IF(I30="m",(P30+Q30)*1.5*V30/28,(P30+Q30)*1*V30/28)</f>
        <v>0.5</v>
      </c>
      <c r="P30" s="29">
        <v>1</v>
      </c>
      <c r="Q30" s="29"/>
      <c r="R30" s="29" t="s">
        <v>169</v>
      </c>
      <c r="S30" s="29">
        <v>95</v>
      </c>
      <c r="T30" s="55"/>
      <c r="U30" s="31"/>
      <c r="V30" s="102">
        <v>14</v>
      </c>
      <c r="W30" s="101" t="s">
        <v>66</v>
      </c>
      <c r="X30" s="6" t="s">
        <v>262</v>
      </c>
    </row>
    <row r="31" spans="1:24" x14ac:dyDescent="0.2">
      <c r="A31" s="151"/>
      <c r="B31" s="151"/>
      <c r="C31" s="151"/>
      <c r="D31" s="150"/>
      <c r="E31" s="150"/>
      <c r="F31" s="150"/>
      <c r="G31" s="57" t="s">
        <v>178</v>
      </c>
      <c r="H31" s="29" t="s">
        <v>65</v>
      </c>
      <c r="I31" s="29"/>
      <c r="J31" s="29" t="s">
        <v>55</v>
      </c>
      <c r="K31" s="29">
        <f t="shared" si="7"/>
        <v>1</v>
      </c>
      <c r="L31" s="29">
        <f>IF(I31="m",(M31+N31)*2.5*V89/28,(M31+N31)*2*V89/28)</f>
        <v>1</v>
      </c>
      <c r="M31" s="29">
        <v>1</v>
      </c>
      <c r="N31" s="29"/>
      <c r="O31" s="29">
        <f t="shared" si="8"/>
        <v>0</v>
      </c>
      <c r="P31" s="29"/>
      <c r="Q31" s="29"/>
      <c r="R31" s="29"/>
      <c r="S31" s="29"/>
      <c r="T31" s="55"/>
      <c r="U31" s="31"/>
      <c r="V31" s="102">
        <v>14</v>
      </c>
      <c r="W31" s="101" t="s">
        <v>66</v>
      </c>
      <c r="X31" s="6" t="s">
        <v>262</v>
      </c>
    </row>
    <row r="32" spans="1:24" x14ac:dyDescent="0.2">
      <c r="A32" s="151"/>
      <c r="B32" s="151"/>
      <c r="C32" s="151"/>
      <c r="D32" s="150"/>
      <c r="E32" s="150"/>
      <c r="F32" s="150"/>
      <c r="G32" s="57" t="s">
        <v>234</v>
      </c>
      <c r="H32" s="29" t="s">
        <v>70</v>
      </c>
      <c r="I32" s="29"/>
      <c r="J32" s="29" t="s">
        <v>41</v>
      </c>
      <c r="K32" s="29">
        <f t="shared" si="7"/>
        <v>2</v>
      </c>
      <c r="L32" s="29">
        <f>IF(I32="m",(M32+N32)*2.5*V32/28,(M32+N32)*2*V32/28)</f>
        <v>2</v>
      </c>
      <c r="M32" s="29">
        <v>2</v>
      </c>
      <c r="N32" s="29"/>
      <c r="O32" s="29">
        <f t="shared" si="8"/>
        <v>0</v>
      </c>
      <c r="P32" s="29"/>
      <c r="Q32" s="29"/>
      <c r="R32" s="29"/>
      <c r="S32" s="29"/>
      <c r="T32" s="59"/>
      <c r="U32" s="31"/>
      <c r="V32" s="102">
        <v>14</v>
      </c>
      <c r="W32" s="101" t="s">
        <v>66</v>
      </c>
      <c r="X32" s="6" t="s">
        <v>262</v>
      </c>
    </row>
    <row r="33" spans="1:24" x14ac:dyDescent="0.2">
      <c r="A33" s="151"/>
      <c r="B33" s="151"/>
      <c r="C33" s="151"/>
      <c r="D33" s="150"/>
      <c r="E33" s="150"/>
      <c r="F33" s="150"/>
      <c r="G33" s="57" t="s">
        <v>234</v>
      </c>
      <c r="H33" s="29" t="s">
        <v>70</v>
      </c>
      <c r="I33" s="29"/>
      <c r="J33" s="29" t="s">
        <v>71</v>
      </c>
      <c r="K33" s="29">
        <f t="shared" ref="K33" si="9">L33+O33</f>
        <v>0.5</v>
      </c>
      <c r="L33" s="29">
        <f>IF(I33="m",(M33+N33)*2.5*V33/28,(M33+N33)*2*V33/28)</f>
        <v>0</v>
      </c>
      <c r="M33" s="29"/>
      <c r="N33" s="29"/>
      <c r="O33" s="29">
        <f>IF(I33="m",(P33+Q33)*1.5*V33/28,(P33+Q33)*1*V33/28)</f>
        <v>0.5</v>
      </c>
      <c r="P33" s="29">
        <v>1</v>
      </c>
      <c r="Q33" s="29"/>
      <c r="R33" s="29"/>
      <c r="S33" s="29"/>
      <c r="T33" s="59"/>
      <c r="U33" s="31"/>
      <c r="V33" s="102">
        <v>14</v>
      </c>
      <c r="W33" s="101" t="s">
        <v>66</v>
      </c>
      <c r="X33" s="6" t="s">
        <v>262</v>
      </c>
    </row>
    <row r="34" spans="1:24" x14ac:dyDescent="0.2">
      <c r="A34" s="151"/>
      <c r="B34" s="151"/>
      <c r="C34" s="151"/>
      <c r="D34" s="150"/>
      <c r="E34" s="150"/>
      <c r="F34" s="150"/>
      <c r="G34" s="32" t="s">
        <v>208</v>
      </c>
      <c r="H34" s="29" t="s">
        <v>48</v>
      </c>
      <c r="I34" s="29"/>
      <c r="J34" s="29" t="s">
        <v>41</v>
      </c>
      <c r="K34" s="29">
        <f>L34+O34</f>
        <v>2</v>
      </c>
      <c r="L34" s="29">
        <f>IF(I34="m",(M34+N34)*2.5*V34/28,(M34+N34)*2*V34/28)</f>
        <v>2</v>
      </c>
      <c r="M34" s="29">
        <v>2</v>
      </c>
      <c r="N34" s="29"/>
      <c r="O34" s="29">
        <f>IF(I34="m",(P34+Q34)*1.5*V34/28,(P34+Q34)*1*V34/28)</f>
        <v>0</v>
      </c>
      <c r="P34" s="29"/>
      <c r="Q34" s="29"/>
      <c r="R34" s="29"/>
      <c r="S34" s="29"/>
      <c r="T34" s="30"/>
      <c r="U34" s="30"/>
      <c r="V34" s="80">
        <v>14</v>
      </c>
      <c r="W34" s="101" t="s">
        <v>66</v>
      </c>
      <c r="X34" s="6" t="s">
        <v>262</v>
      </c>
    </row>
    <row r="35" spans="1:24" x14ac:dyDescent="0.2">
      <c r="A35" s="151">
        <v>4</v>
      </c>
      <c r="B35" s="151" t="s">
        <v>52</v>
      </c>
      <c r="C35" s="151" t="s">
        <v>72</v>
      </c>
      <c r="D35" s="150" t="s">
        <v>52</v>
      </c>
      <c r="E35" s="150" t="s">
        <v>184</v>
      </c>
      <c r="F35" s="150" t="s">
        <v>53</v>
      </c>
      <c r="G35" s="23"/>
      <c r="H35" s="23"/>
      <c r="I35" s="23"/>
      <c r="J35" s="24">
        <v>16</v>
      </c>
      <c r="K35" s="25">
        <f>SUM(K37:K43)</f>
        <v>9</v>
      </c>
      <c r="L35" s="25">
        <f t="shared" ref="L35:P35" si="10">SUM(L37:L43)</f>
        <v>5</v>
      </c>
      <c r="M35" s="25">
        <f t="shared" si="10"/>
        <v>2</v>
      </c>
      <c r="N35" s="25">
        <f t="shared" si="10"/>
        <v>3</v>
      </c>
      <c r="O35" s="25">
        <f t="shared" si="10"/>
        <v>4</v>
      </c>
      <c r="P35" s="25">
        <f t="shared" si="10"/>
        <v>6</v>
      </c>
      <c r="Q35" s="25">
        <f>SUM(Q37:Q43)</f>
        <v>2</v>
      </c>
      <c r="R35" s="25">
        <f>J35-K35</f>
        <v>7</v>
      </c>
      <c r="S35" s="25">
        <f>S36/28</f>
        <v>7</v>
      </c>
      <c r="T35" s="25"/>
      <c r="U35" s="25"/>
      <c r="V35" s="103"/>
      <c r="W35" s="110"/>
      <c r="X35" s="6"/>
    </row>
    <row r="36" spans="1:24" ht="15" x14ac:dyDescent="0.25">
      <c r="A36" s="151"/>
      <c r="B36" s="151"/>
      <c r="C36" s="151"/>
      <c r="D36" s="150"/>
      <c r="E36" s="150"/>
      <c r="F36" s="150"/>
      <c r="G36" s="48"/>
      <c r="H36" s="48"/>
      <c r="I36" s="48"/>
      <c r="J36" s="49">
        <v>448</v>
      </c>
      <c r="K36" s="25">
        <f>K35*28</f>
        <v>252</v>
      </c>
      <c r="L36" s="26"/>
      <c r="M36" s="26"/>
      <c r="N36" s="26"/>
      <c r="O36" s="26"/>
      <c r="P36" s="26"/>
      <c r="Q36" s="26"/>
      <c r="R36" s="25">
        <f>J36-K36</f>
        <v>196</v>
      </c>
      <c r="S36" s="25">
        <f>SUM(S37:S43)</f>
        <v>196</v>
      </c>
      <c r="T36" s="27"/>
      <c r="U36" s="27"/>
      <c r="V36" s="104"/>
      <c r="W36" s="111"/>
      <c r="X36" s="6"/>
    </row>
    <row r="37" spans="1:24" x14ac:dyDescent="0.2">
      <c r="A37" s="151"/>
      <c r="B37" s="151"/>
      <c r="C37" s="151"/>
      <c r="D37" s="150"/>
      <c r="E37" s="150"/>
      <c r="F37" s="150"/>
      <c r="G37" s="32" t="s">
        <v>100</v>
      </c>
      <c r="H37" s="29" t="s">
        <v>48</v>
      </c>
      <c r="I37" s="29"/>
      <c r="J37" s="29" t="s">
        <v>36</v>
      </c>
      <c r="K37" s="29">
        <f t="shared" ref="K37" si="11">L37+O37</f>
        <v>2</v>
      </c>
      <c r="L37" s="29">
        <f t="shared" ref="L37" si="12">IF(I37="m",(M37+N37)*2.5*V37/28,(M37+N37)*2*V37/28)</f>
        <v>2</v>
      </c>
      <c r="M37" s="29"/>
      <c r="N37" s="29">
        <v>2</v>
      </c>
      <c r="O37" s="29">
        <f t="shared" ref="O37" si="13">IF(I37="m",(P37+Q37)*1.5*V37/28,(P37+Q37)*1*V37/28)</f>
        <v>0</v>
      </c>
      <c r="P37" s="29"/>
      <c r="Q37" s="29"/>
      <c r="R37" s="29" t="s">
        <v>173</v>
      </c>
      <c r="S37" s="29">
        <v>45</v>
      </c>
      <c r="T37" s="47"/>
      <c r="U37" s="31"/>
      <c r="V37" s="102">
        <v>14</v>
      </c>
      <c r="W37" s="101" t="s">
        <v>73</v>
      </c>
      <c r="X37" s="6" t="s">
        <v>72</v>
      </c>
    </row>
    <row r="38" spans="1:24" x14ac:dyDescent="0.2">
      <c r="A38" s="151"/>
      <c r="B38" s="151"/>
      <c r="C38" s="151"/>
      <c r="D38" s="150"/>
      <c r="E38" s="150"/>
      <c r="F38" s="150"/>
      <c r="G38" s="28" t="s">
        <v>175</v>
      </c>
      <c r="H38" s="29" t="s">
        <v>35</v>
      </c>
      <c r="I38" s="29"/>
      <c r="J38" s="29" t="s">
        <v>55</v>
      </c>
      <c r="K38" s="29">
        <f>L38+O38</f>
        <v>2</v>
      </c>
      <c r="L38" s="29">
        <f>IF(I38="m",(M38+N38)*2.5*V38/28,(M38+N38)*2*V38/28)</f>
        <v>2</v>
      </c>
      <c r="M38" s="29">
        <v>2</v>
      </c>
      <c r="N38" s="29"/>
      <c r="O38" s="29">
        <f t="shared" ref="O38:O43" si="14">IF(I38="m",(P38+Q38)*1.5*V38/28,(P38+Q38)*1*V38/28)</f>
        <v>0</v>
      </c>
      <c r="P38" s="29"/>
      <c r="Q38" s="35"/>
      <c r="R38" s="29" t="s">
        <v>67</v>
      </c>
      <c r="S38" s="29">
        <v>56</v>
      </c>
      <c r="T38" s="30"/>
      <c r="U38" s="31"/>
      <c r="V38" s="102">
        <v>14</v>
      </c>
      <c r="W38" s="101" t="s">
        <v>73</v>
      </c>
      <c r="X38" s="6" t="s">
        <v>72</v>
      </c>
    </row>
    <row r="39" spans="1:24" x14ac:dyDescent="0.2">
      <c r="A39" s="151"/>
      <c r="B39" s="151"/>
      <c r="C39" s="151"/>
      <c r="D39" s="150"/>
      <c r="E39" s="150"/>
      <c r="F39" s="150"/>
      <c r="G39" s="28" t="s">
        <v>175</v>
      </c>
      <c r="H39" s="29" t="s">
        <v>40</v>
      </c>
      <c r="I39" s="29"/>
      <c r="J39" s="29" t="s">
        <v>143</v>
      </c>
      <c r="K39" s="29">
        <f>L39+O39</f>
        <v>1.5</v>
      </c>
      <c r="L39" s="29">
        <f>IF(I39="m",(M39+N39)*2.5*V39/28,(M39+N39)*2*V39/28)</f>
        <v>0</v>
      </c>
      <c r="M39" s="29"/>
      <c r="N39" s="29"/>
      <c r="O39" s="29">
        <f t="shared" si="14"/>
        <v>1.5</v>
      </c>
      <c r="P39" s="29">
        <v>3</v>
      </c>
      <c r="Q39" s="35"/>
      <c r="R39" s="29" t="s">
        <v>169</v>
      </c>
      <c r="S39" s="29">
        <v>95</v>
      </c>
      <c r="T39" s="30"/>
      <c r="U39" s="31"/>
      <c r="V39" s="102">
        <v>14</v>
      </c>
      <c r="W39" s="101" t="s">
        <v>73</v>
      </c>
      <c r="X39" s="6" t="s">
        <v>72</v>
      </c>
    </row>
    <row r="40" spans="1:24" x14ac:dyDescent="0.2">
      <c r="A40" s="151"/>
      <c r="B40" s="151"/>
      <c r="C40" s="151"/>
      <c r="D40" s="150"/>
      <c r="E40" s="150"/>
      <c r="F40" s="150"/>
      <c r="G40" s="28" t="s">
        <v>175</v>
      </c>
      <c r="H40" s="29" t="s">
        <v>48</v>
      </c>
      <c r="I40" s="29"/>
      <c r="J40" s="29" t="s">
        <v>58</v>
      </c>
      <c r="K40" s="29">
        <f>L40+O40</f>
        <v>1</v>
      </c>
      <c r="L40" s="29">
        <f>IF(I40="m",(M40+N40)*2.5*V40/28,(M40+N40)*2*V40/28)</f>
        <v>0</v>
      </c>
      <c r="M40" s="29"/>
      <c r="N40" s="29"/>
      <c r="O40" s="29">
        <f t="shared" si="14"/>
        <v>1</v>
      </c>
      <c r="P40" s="29">
        <v>2</v>
      </c>
      <c r="Q40" s="29"/>
      <c r="R40" s="29"/>
      <c r="S40" s="29"/>
      <c r="T40" s="30"/>
      <c r="U40" s="31"/>
      <c r="V40" s="102">
        <v>14</v>
      </c>
      <c r="W40" s="101" t="s">
        <v>73</v>
      </c>
      <c r="X40" s="6" t="s">
        <v>72</v>
      </c>
    </row>
    <row r="41" spans="1:24" x14ac:dyDescent="0.2">
      <c r="A41" s="151"/>
      <c r="B41" s="151"/>
      <c r="C41" s="151"/>
      <c r="D41" s="150"/>
      <c r="E41" s="150"/>
      <c r="F41" s="150"/>
      <c r="G41" s="28" t="s">
        <v>203</v>
      </c>
      <c r="H41" s="29" t="s">
        <v>48</v>
      </c>
      <c r="I41" s="29"/>
      <c r="J41" s="29" t="s">
        <v>75</v>
      </c>
      <c r="K41" s="29">
        <f t="shared" ref="K41" si="15">L41+O41</f>
        <v>0.5</v>
      </c>
      <c r="L41" s="29">
        <f t="shared" ref="L41" si="16">IF(I41="m",(M41+N41)*2.5*V41/28,(M41+N41)*2*V41/28)</f>
        <v>0</v>
      </c>
      <c r="M41" s="29"/>
      <c r="N41" s="29"/>
      <c r="O41" s="29">
        <f t="shared" si="14"/>
        <v>0.5</v>
      </c>
      <c r="P41" s="29">
        <v>1</v>
      </c>
      <c r="Q41" s="35"/>
      <c r="R41" s="29"/>
      <c r="S41" s="29"/>
      <c r="T41" s="30"/>
      <c r="U41" s="31"/>
      <c r="V41" s="102">
        <v>14</v>
      </c>
      <c r="W41" s="101" t="s">
        <v>73</v>
      </c>
      <c r="X41" s="6" t="s">
        <v>72</v>
      </c>
    </row>
    <row r="42" spans="1:24" x14ac:dyDescent="0.2">
      <c r="A42" s="151"/>
      <c r="B42" s="151"/>
      <c r="C42" s="151"/>
      <c r="D42" s="150"/>
      <c r="E42" s="150"/>
      <c r="F42" s="150"/>
      <c r="G42" s="28" t="s">
        <v>176</v>
      </c>
      <c r="H42" s="36" t="s">
        <v>48</v>
      </c>
      <c r="I42" s="29"/>
      <c r="J42" s="29" t="s">
        <v>41</v>
      </c>
      <c r="K42" s="29">
        <f t="shared" ref="K42" si="17">L42+O42</f>
        <v>1</v>
      </c>
      <c r="L42" s="29">
        <f>IF(I42="m",(M42+N42)*2.5*V42/28,(M42+N42)*2*V42/28)</f>
        <v>1</v>
      </c>
      <c r="M42" s="29"/>
      <c r="N42" s="29">
        <v>1</v>
      </c>
      <c r="O42" s="29">
        <f t="shared" si="14"/>
        <v>0</v>
      </c>
      <c r="P42" s="29"/>
      <c r="Q42" s="29"/>
      <c r="R42" s="29"/>
      <c r="S42" s="29"/>
      <c r="T42" s="37"/>
      <c r="U42" s="31"/>
      <c r="V42" s="102">
        <v>14</v>
      </c>
      <c r="W42" s="101" t="s">
        <v>73</v>
      </c>
      <c r="X42" s="6" t="s">
        <v>72</v>
      </c>
    </row>
    <row r="43" spans="1:24" x14ac:dyDescent="0.2">
      <c r="A43" s="151"/>
      <c r="B43" s="151"/>
      <c r="C43" s="151"/>
      <c r="D43" s="150"/>
      <c r="E43" s="150"/>
      <c r="F43" s="150"/>
      <c r="G43" s="28" t="s">
        <v>176</v>
      </c>
      <c r="H43" s="36" t="s">
        <v>48</v>
      </c>
      <c r="I43" s="29"/>
      <c r="J43" s="29" t="s">
        <v>168</v>
      </c>
      <c r="K43" s="29">
        <f t="shared" ref="K43" si="18">L43+O43</f>
        <v>1</v>
      </c>
      <c r="L43" s="29">
        <f>IF(I43="m",(M43+N43)*2.5*V43/28,(M43+N43)*2*V43/28)</f>
        <v>0</v>
      </c>
      <c r="M43" s="29"/>
      <c r="N43" s="29"/>
      <c r="O43" s="29">
        <f t="shared" si="14"/>
        <v>1</v>
      </c>
      <c r="P43" s="29"/>
      <c r="Q43" s="29">
        <v>2</v>
      </c>
      <c r="R43" s="29"/>
      <c r="S43" s="29"/>
      <c r="T43" s="37"/>
      <c r="U43" s="31"/>
      <c r="V43" s="102">
        <v>14</v>
      </c>
      <c r="W43" s="101" t="s">
        <v>73</v>
      </c>
      <c r="X43" s="6" t="s">
        <v>72</v>
      </c>
    </row>
    <row r="44" spans="1:24" x14ac:dyDescent="0.2">
      <c r="A44" s="151">
        <v>5</v>
      </c>
      <c r="B44" s="151" t="s">
        <v>52</v>
      </c>
      <c r="C44" s="151" t="s">
        <v>79</v>
      </c>
      <c r="D44" s="150" t="s">
        <v>52</v>
      </c>
      <c r="E44" s="150" t="s">
        <v>80</v>
      </c>
      <c r="F44" s="150" t="s">
        <v>53</v>
      </c>
      <c r="G44" s="23"/>
      <c r="H44" s="23"/>
      <c r="I44" s="23"/>
      <c r="J44" s="24">
        <v>16</v>
      </c>
      <c r="K44" s="25">
        <f t="shared" ref="K44:Q44" si="19">SUM(K46:K50)</f>
        <v>9</v>
      </c>
      <c r="L44" s="25">
        <f t="shared" si="19"/>
        <v>7</v>
      </c>
      <c r="M44" s="25">
        <f t="shared" si="19"/>
        <v>5</v>
      </c>
      <c r="N44" s="25">
        <f t="shared" si="19"/>
        <v>2</v>
      </c>
      <c r="O44" s="25">
        <f t="shared" si="19"/>
        <v>2</v>
      </c>
      <c r="P44" s="25">
        <f t="shared" si="19"/>
        <v>2</v>
      </c>
      <c r="Q44" s="25">
        <f t="shared" si="19"/>
        <v>2</v>
      </c>
      <c r="R44" s="25">
        <f>J44-K44</f>
        <v>7</v>
      </c>
      <c r="S44" s="25">
        <f>S45/28</f>
        <v>7</v>
      </c>
      <c r="T44" s="25"/>
      <c r="U44" s="25"/>
      <c r="V44" s="103"/>
      <c r="W44" s="110"/>
      <c r="X44" s="6"/>
    </row>
    <row r="45" spans="1:24" ht="15" x14ac:dyDescent="0.25">
      <c r="A45" s="151"/>
      <c r="B45" s="151"/>
      <c r="C45" s="151"/>
      <c r="D45" s="150"/>
      <c r="E45" s="150"/>
      <c r="F45" s="150"/>
      <c r="G45" s="48"/>
      <c r="H45" s="48"/>
      <c r="I45" s="48"/>
      <c r="J45" s="49">
        <v>448</v>
      </c>
      <c r="K45" s="25">
        <f>K44*28</f>
        <v>252</v>
      </c>
      <c r="L45" s="26"/>
      <c r="M45" s="26"/>
      <c r="N45" s="26"/>
      <c r="O45" s="26"/>
      <c r="P45" s="26"/>
      <c r="Q45" s="26"/>
      <c r="R45" s="25">
        <f>J45-K45</f>
        <v>196</v>
      </c>
      <c r="S45" s="25">
        <f>SUM(S46:S50)</f>
        <v>196</v>
      </c>
      <c r="T45" s="27"/>
      <c r="U45" s="27"/>
      <c r="V45" s="104"/>
      <c r="W45" s="111"/>
      <c r="X45" s="6"/>
    </row>
    <row r="46" spans="1:24" ht="16.899999999999999" customHeight="1" x14ac:dyDescent="0.2">
      <c r="A46" s="151"/>
      <c r="B46" s="151"/>
      <c r="C46" s="151"/>
      <c r="D46" s="150"/>
      <c r="E46" s="150"/>
      <c r="F46" s="150"/>
      <c r="G46" s="28" t="s">
        <v>85</v>
      </c>
      <c r="H46" s="29" t="s">
        <v>48</v>
      </c>
      <c r="I46" s="29"/>
      <c r="J46" s="29" t="s">
        <v>41</v>
      </c>
      <c r="K46" s="29">
        <f t="shared" ref="K46" si="20">L46+O46</f>
        <v>2</v>
      </c>
      <c r="L46" s="29">
        <f t="shared" ref="L46" si="21">IF(I46="m",(M46+N46)*2.5*V46/28,(M46+N46)*2*V46/28)</f>
        <v>2</v>
      </c>
      <c r="M46" s="29">
        <v>2</v>
      </c>
      <c r="N46" s="29"/>
      <c r="O46" s="29">
        <f t="shared" ref="O46" si="22">IF(I46="m",(P46+Q46)*1.5*V46/28,(P46+Q46)*1*V46/28)</f>
        <v>0</v>
      </c>
      <c r="P46" s="29"/>
      <c r="Q46" s="29"/>
      <c r="R46" s="29" t="s">
        <v>173</v>
      </c>
      <c r="S46" s="29">
        <v>45</v>
      </c>
      <c r="T46" s="34"/>
      <c r="U46" s="31"/>
      <c r="V46" s="102">
        <v>14</v>
      </c>
      <c r="W46" s="101" t="s">
        <v>82</v>
      </c>
      <c r="X46" s="6" t="s">
        <v>79</v>
      </c>
    </row>
    <row r="47" spans="1:24" ht="16.899999999999999" customHeight="1" x14ac:dyDescent="0.2">
      <c r="A47" s="151"/>
      <c r="B47" s="151"/>
      <c r="C47" s="151"/>
      <c r="D47" s="150"/>
      <c r="E47" s="150"/>
      <c r="F47" s="150"/>
      <c r="G47" s="28" t="s">
        <v>155</v>
      </c>
      <c r="H47" s="29" t="s">
        <v>48</v>
      </c>
      <c r="I47" s="29"/>
      <c r="J47" s="29" t="s">
        <v>167</v>
      </c>
      <c r="K47" s="29">
        <f>L47+O47</f>
        <v>1</v>
      </c>
      <c r="L47" s="29">
        <f>IF(I47="m",(M47+N47)*2.5*V47/28,(M47+N47)*2*V47/28)</f>
        <v>0</v>
      </c>
      <c r="M47" s="29"/>
      <c r="N47" s="29"/>
      <c r="O47" s="29">
        <f>IF(I47="m",(P47+Q47)*1.5*V47/28,(P47+Q47)*1*V47/28)</f>
        <v>1</v>
      </c>
      <c r="P47" s="29">
        <v>2</v>
      </c>
      <c r="Q47" s="29"/>
      <c r="R47" s="29" t="s">
        <v>84</v>
      </c>
      <c r="S47" s="29">
        <v>60</v>
      </c>
      <c r="T47" s="30"/>
      <c r="U47" s="30"/>
      <c r="V47" s="80">
        <v>14</v>
      </c>
      <c r="W47" s="96" t="s">
        <v>82</v>
      </c>
      <c r="X47" s="6" t="s">
        <v>79</v>
      </c>
    </row>
    <row r="48" spans="1:24" ht="16.899999999999999" customHeight="1" x14ac:dyDescent="0.2">
      <c r="A48" s="151"/>
      <c r="B48" s="151"/>
      <c r="C48" s="151"/>
      <c r="D48" s="150"/>
      <c r="E48" s="150"/>
      <c r="F48" s="150"/>
      <c r="G48" s="32" t="s">
        <v>171</v>
      </c>
      <c r="H48" s="29" t="s">
        <v>48</v>
      </c>
      <c r="I48" s="29"/>
      <c r="J48" s="29" t="s">
        <v>61</v>
      </c>
      <c r="K48" s="29">
        <f t="shared" ref="K48" si="23">L48+O48</f>
        <v>2</v>
      </c>
      <c r="L48" s="29">
        <f>IF(I48="m",(M48+N48)*2.5*V48/28,(M48+N48)*2*V48/28)</f>
        <v>2</v>
      </c>
      <c r="M48" s="29"/>
      <c r="N48" s="29">
        <v>2</v>
      </c>
      <c r="O48" s="29">
        <f>IF(I48="m",(P48+Q48)*1.5*V48/28,(P48+Q48)*1*V48/28)</f>
        <v>0</v>
      </c>
      <c r="P48" s="29"/>
      <c r="Q48" s="29"/>
      <c r="R48" s="29" t="s">
        <v>94</v>
      </c>
      <c r="S48" s="29">
        <v>35</v>
      </c>
      <c r="T48" s="34"/>
      <c r="U48" s="31"/>
      <c r="V48" s="102">
        <v>14</v>
      </c>
      <c r="W48" s="101" t="s">
        <v>82</v>
      </c>
      <c r="X48" s="6" t="s">
        <v>79</v>
      </c>
    </row>
    <row r="49" spans="1:24" ht="16.899999999999999" customHeight="1" x14ac:dyDescent="0.2">
      <c r="A49" s="151"/>
      <c r="B49" s="151"/>
      <c r="C49" s="151"/>
      <c r="D49" s="150"/>
      <c r="E49" s="150"/>
      <c r="F49" s="150"/>
      <c r="G49" s="32" t="s">
        <v>205</v>
      </c>
      <c r="H49" s="29" t="s">
        <v>48</v>
      </c>
      <c r="I49" s="29"/>
      <c r="J49" s="29" t="s">
        <v>167</v>
      </c>
      <c r="K49" s="29">
        <f>L49+O49</f>
        <v>1</v>
      </c>
      <c r="L49" s="29">
        <f>IF(I49="m",(M49+N49)*2.5*V49/28,(M49+N49)*2*V49/28)</f>
        <v>0</v>
      </c>
      <c r="M49" s="29"/>
      <c r="N49" s="29"/>
      <c r="O49" s="29">
        <f>IF(I49="m",(P49+Q49)*1.5*V49/28,(P49+Q49)*1*V49/28)</f>
        <v>1</v>
      </c>
      <c r="P49" s="29"/>
      <c r="Q49" s="29">
        <v>2</v>
      </c>
      <c r="R49" s="29" t="s">
        <v>86</v>
      </c>
      <c r="S49" s="29">
        <v>56</v>
      </c>
      <c r="T49" s="34"/>
      <c r="U49" s="31"/>
      <c r="V49" s="102">
        <v>14</v>
      </c>
      <c r="W49" s="101" t="s">
        <v>82</v>
      </c>
      <c r="X49" s="6" t="s">
        <v>79</v>
      </c>
    </row>
    <row r="50" spans="1:24" ht="16.899999999999999" customHeight="1" x14ac:dyDescent="0.2">
      <c r="A50" s="151"/>
      <c r="B50" s="151"/>
      <c r="C50" s="151"/>
      <c r="D50" s="150"/>
      <c r="E50" s="150"/>
      <c r="F50" s="150"/>
      <c r="G50" s="28" t="s">
        <v>87</v>
      </c>
      <c r="H50" s="29" t="s">
        <v>48</v>
      </c>
      <c r="I50" s="29"/>
      <c r="J50" s="29" t="s">
        <v>88</v>
      </c>
      <c r="K50" s="29">
        <f>L50+O50</f>
        <v>3</v>
      </c>
      <c r="L50" s="29">
        <f>IF(I50="m",(M50+N50)*2.5*V50/28,(M50+N50)*2*V50/28)</f>
        <v>3</v>
      </c>
      <c r="M50" s="29">
        <v>3</v>
      </c>
      <c r="N50" s="29"/>
      <c r="O50" s="29">
        <f>IF(I50="m",(P50+Q50)*1.5*V50/28,(P50+Q50)*1*V50/28)</f>
        <v>0</v>
      </c>
      <c r="P50" s="29"/>
      <c r="Q50" s="29"/>
      <c r="R50" s="29"/>
      <c r="S50" s="29"/>
      <c r="T50" s="30"/>
      <c r="U50" s="31"/>
      <c r="V50" s="91">
        <v>14</v>
      </c>
      <c r="W50" s="101" t="s">
        <v>82</v>
      </c>
      <c r="X50" s="6" t="s">
        <v>79</v>
      </c>
    </row>
    <row r="51" spans="1:24" x14ac:dyDescent="0.2">
      <c r="A51" s="151">
        <v>6</v>
      </c>
      <c r="B51" s="151" t="s">
        <v>52</v>
      </c>
      <c r="C51" s="151" t="s">
        <v>90</v>
      </c>
      <c r="D51" s="150" t="s">
        <v>52</v>
      </c>
      <c r="E51" s="150" t="s">
        <v>91</v>
      </c>
      <c r="F51" s="150" t="s">
        <v>53</v>
      </c>
      <c r="G51" s="23"/>
      <c r="H51" s="23"/>
      <c r="I51" s="23"/>
      <c r="J51" s="24">
        <v>16</v>
      </c>
      <c r="K51" s="25">
        <f t="shared" ref="K51:Q51" si="24">SUM(K53:K56)</f>
        <v>9</v>
      </c>
      <c r="L51" s="25">
        <f t="shared" si="24"/>
        <v>8</v>
      </c>
      <c r="M51" s="25">
        <f t="shared" si="24"/>
        <v>6</v>
      </c>
      <c r="N51" s="25">
        <f t="shared" si="24"/>
        <v>2</v>
      </c>
      <c r="O51" s="25">
        <f t="shared" si="24"/>
        <v>1</v>
      </c>
      <c r="P51" s="25">
        <f t="shared" si="24"/>
        <v>2</v>
      </c>
      <c r="Q51" s="25">
        <f t="shared" si="24"/>
        <v>0</v>
      </c>
      <c r="R51" s="25">
        <f>J51-K51</f>
        <v>7</v>
      </c>
      <c r="S51" s="25">
        <f>S52/28</f>
        <v>7</v>
      </c>
      <c r="T51" s="25"/>
      <c r="U51" s="25"/>
      <c r="V51" s="103"/>
      <c r="W51" s="110"/>
      <c r="X51" s="6"/>
    </row>
    <row r="52" spans="1:24" ht="15" x14ac:dyDescent="0.25">
      <c r="A52" s="151"/>
      <c r="B52" s="151"/>
      <c r="C52" s="151"/>
      <c r="D52" s="150"/>
      <c r="E52" s="150"/>
      <c r="F52" s="150"/>
      <c r="G52" s="48"/>
      <c r="H52" s="48"/>
      <c r="I52" s="48"/>
      <c r="J52" s="49">
        <v>448</v>
      </c>
      <c r="K52" s="25">
        <f>K51*28</f>
        <v>252</v>
      </c>
      <c r="L52" s="26"/>
      <c r="M52" s="26"/>
      <c r="N52" s="26"/>
      <c r="O52" s="26"/>
      <c r="P52" s="26"/>
      <c r="Q52" s="26"/>
      <c r="R52" s="25">
        <f>J52-K52</f>
        <v>196</v>
      </c>
      <c r="S52" s="25">
        <f>SUM(S53:S56)</f>
        <v>196</v>
      </c>
      <c r="T52" s="27"/>
      <c r="U52" s="27"/>
      <c r="V52" s="104"/>
      <c r="W52" s="111"/>
      <c r="X52" s="6"/>
    </row>
    <row r="53" spans="1:24" x14ac:dyDescent="0.2">
      <c r="A53" s="151"/>
      <c r="B53" s="151"/>
      <c r="C53" s="151"/>
      <c r="D53" s="150"/>
      <c r="E53" s="150"/>
      <c r="F53" s="150"/>
      <c r="G53" s="28" t="s">
        <v>92</v>
      </c>
      <c r="H53" s="29" t="s">
        <v>35</v>
      </c>
      <c r="I53" s="29"/>
      <c r="J53" s="29" t="s">
        <v>36</v>
      </c>
      <c r="K53" s="29">
        <f t="shared" ref="K53:K54" si="25">L53+O53</f>
        <v>4</v>
      </c>
      <c r="L53" s="29">
        <f>IF(I53="m",(M53+N53)*2.5*V53/28,(M53+N53)*2*V53/28)</f>
        <v>4</v>
      </c>
      <c r="M53" s="29">
        <v>4</v>
      </c>
      <c r="N53" s="29"/>
      <c r="O53" s="29">
        <f>IF(I53="m",(P53+Q53)*1.5*V53/28,(P53+Q53)*1*V53/28)</f>
        <v>0</v>
      </c>
      <c r="P53" s="29"/>
      <c r="Q53" s="35"/>
      <c r="R53" s="29" t="s">
        <v>173</v>
      </c>
      <c r="S53" s="29">
        <v>45</v>
      </c>
      <c r="T53" s="30"/>
      <c r="U53" s="31"/>
      <c r="V53" s="102">
        <v>14</v>
      </c>
      <c r="W53" s="101" t="s">
        <v>93</v>
      </c>
      <c r="X53" s="6" t="s">
        <v>90</v>
      </c>
    </row>
    <row r="54" spans="1:24" x14ac:dyDescent="0.2">
      <c r="A54" s="151"/>
      <c r="B54" s="151"/>
      <c r="C54" s="151"/>
      <c r="D54" s="150"/>
      <c r="E54" s="150"/>
      <c r="F54" s="150"/>
      <c r="G54" s="28" t="s">
        <v>92</v>
      </c>
      <c r="H54" s="29" t="s">
        <v>40</v>
      </c>
      <c r="I54" s="29"/>
      <c r="J54" s="29" t="s">
        <v>68</v>
      </c>
      <c r="K54" s="29">
        <f t="shared" si="25"/>
        <v>1</v>
      </c>
      <c r="L54" s="29">
        <f>IF(I54="m",(M54+N54)*2.5*V54/28,(M54+N54)*2*V54/28)</f>
        <v>0</v>
      </c>
      <c r="M54" s="29"/>
      <c r="N54" s="29"/>
      <c r="O54" s="29">
        <f t="shared" ref="O54:O55" si="26">IF(I54="m",(P54+Q54)*1.5*V54/28,(P54+Q54)*1*V54/28)</f>
        <v>1</v>
      </c>
      <c r="P54" s="29">
        <v>2</v>
      </c>
      <c r="Q54" s="35"/>
      <c r="R54" s="29" t="s">
        <v>67</v>
      </c>
      <c r="S54" s="29">
        <v>56</v>
      </c>
      <c r="T54" s="30"/>
      <c r="U54" s="31"/>
      <c r="V54" s="102">
        <v>14</v>
      </c>
      <c r="W54" s="101" t="s">
        <v>93</v>
      </c>
      <c r="X54" s="6" t="s">
        <v>90</v>
      </c>
    </row>
    <row r="55" spans="1:24" ht="25.5" x14ac:dyDescent="0.2">
      <c r="A55" s="151"/>
      <c r="B55" s="151"/>
      <c r="C55" s="151"/>
      <c r="D55" s="150"/>
      <c r="E55" s="150"/>
      <c r="F55" s="150"/>
      <c r="G55" s="28" t="s">
        <v>170</v>
      </c>
      <c r="H55" s="29" t="s">
        <v>35</v>
      </c>
      <c r="I55" s="29"/>
      <c r="J55" s="29" t="s">
        <v>61</v>
      </c>
      <c r="K55" s="29">
        <f>L55+O55</f>
        <v>2</v>
      </c>
      <c r="L55" s="29">
        <f>IF(I55="m",(M55+N55)*2.5*V55/28,(M55+N55)*2*V55/28)</f>
        <v>2</v>
      </c>
      <c r="M55" s="29">
        <v>2</v>
      </c>
      <c r="N55" s="29"/>
      <c r="O55" s="29">
        <f t="shared" si="26"/>
        <v>0</v>
      </c>
      <c r="P55" s="29"/>
      <c r="Q55" s="29"/>
      <c r="R55" s="29" t="s">
        <v>95</v>
      </c>
      <c r="S55" s="29">
        <v>95</v>
      </c>
      <c r="T55" s="47"/>
      <c r="U55" s="31"/>
      <c r="V55" s="102">
        <v>14</v>
      </c>
      <c r="W55" s="101" t="s">
        <v>93</v>
      </c>
      <c r="X55" s="6" t="s">
        <v>90</v>
      </c>
    </row>
    <row r="56" spans="1:24" x14ac:dyDescent="0.2">
      <c r="A56" s="151"/>
      <c r="B56" s="151"/>
      <c r="C56" s="151"/>
      <c r="D56" s="150"/>
      <c r="E56" s="150"/>
      <c r="F56" s="150"/>
      <c r="G56" s="28" t="s">
        <v>98</v>
      </c>
      <c r="H56" s="29" t="s">
        <v>35</v>
      </c>
      <c r="I56" s="29"/>
      <c r="J56" s="29" t="s">
        <v>61</v>
      </c>
      <c r="K56" s="29">
        <f t="shared" ref="K56" si="27">L56+O56</f>
        <v>2</v>
      </c>
      <c r="L56" s="29">
        <f t="shared" ref="L56" si="28">IF(I56="m",(M56+N56)*2.5*V56/28,(M56+N56)*2*V56/28)</f>
        <v>2</v>
      </c>
      <c r="M56" s="29"/>
      <c r="N56" s="29">
        <v>2</v>
      </c>
      <c r="O56" s="29">
        <f>IF(I56="m",(P56+Q56)*1.5*V56/28,(P56+Q56)*1*V56/28)</f>
        <v>0</v>
      </c>
      <c r="P56" s="29"/>
      <c r="Q56" s="35"/>
      <c r="R56" s="29"/>
      <c r="S56" s="29"/>
      <c r="T56" s="47"/>
      <c r="U56" s="31"/>
      <c r="V56" s="102">
        <v>14</v>
      </c>
      <c r="W56" s="101" t="s">
        <v>93</v>
      </c>
      <c r="X56" s="6" t="s">
        <v>90</v>
      </c>
    </row>
    <row r="57" spans="1:24" ht="12.75" customHeight="1" x14ac:dyDescent="0.2">
      <c r="A57" s="155">
        <v>7</v>
      </c>
      <c r="B57" s="155" t="s">
        <v>52</v>
      </c>
      <c r="C57" s="151" t="s">
        <v>218</v>
      </c>
      <c r="D57" s="150"/>
      <c r="E57" s="150"/>
      <c r="F57" s="148"/>
      <c r="G57" s="26"/>
      <c r="H57" s="26"/>
      <c r="I57" s="26"/>
      <c r="J57" s="24">
        <v>16</v>
      </c>
      <c r="K57" s="25">
        <f t="shared" ref="K57:Q57" si="29">SUM(K59:K63)</f>
        <v>9</v>
      </c>
      <c r="L57" s="25">
        <f t="shared" si="29"/>
        <v>4</v>
      </c>
      <c r="M57" s="25">
        <f t="shared" si="29"/>
        <v>2</v>
      </c>
      <c r="N57" s="25">
        <f t="shared" si="29"/>
        <v>2</v>
      </c>
      <c r="O57" s="25">
        <f t="shared" si="29"/>
        <v>5</v>
      </c>
      <c r="P57" s="25">
        <f t="shared" si="29"/>
        <v>6</v>
      </c>
      <c r="Q57" s="25">
        <f t="shared" si="29"/>
        <v>4</v>
      </c>
      <c r="R57" s="25">
        <f>J57-K57</f>
        <v>7</v>
      </c>
      <c r="S57" s="25">
        <f>S58/28</f>
        <v>7</v>
      </c>
      <c r="T57" s="25"/>
      <c r="U57" s="25"/>
      <c r="V57" s="105"/>
      <c r="W57" s="113"/>
      <c r="X57" s="6"/>
    </row>
    <row r="58" spans="1:24" ht="14.25" x14ac:dyDescent="0.2">
      <c r="A58" s="156"/>
      <c r="B58" s="156"/>
      <c r="C58" s="151"/>
      <c r="D58" s="150"/>
      <c r="E58" s="150"/>
      <c r="F58" s="149"/>
      <c r="G58" s="26"/>
      <c r="H58" s="26"/>
      <c r="I58" s="26"/>
      <c r="J58" s="49">
        <v>448</v>
      </c>
      <c r="K58" s="25">
        <f>K57*28</f>
        <v>252</v>
      </c>
      <c r="L58" s="26"/>
      <c r="M58" s="26"/>
      <c r="N58" s="26"/>
      <c r="O58" s="26"/>
      <c r="P58" s="26"/>
      <c r="Q58" s="26"/>
      <c r="R58" s="25">
        <f>J58-K58</f>
        <v>196</v>
      </c>
      <c r="S58" s="25">
        <f>SUM(S59:S63)</f>
        <v>196</v>
      </c>
      <c r="T58" s="25"/>
      <c r="U58" s="25"/>
      <c r="V58" s="105"/>
      <c r="W58" s="113"/>
      <c r="X58" s="6"/>
    </row>
    <row r="59" spans="1:24" x14ac:dyDescent="0.2">
      <c r="A59" s="156"/>
      <c r="B59" s="156"/>
      <c r="C59" s="151"/>
      <c r="D59" s="150"/>
      <c r="E59" s="150"/>
      <c r="F59" s="149"/>
      <c r="G59" s="28" t="s">
        <v>125</v>
      </c>
      <c r="H59" s="29" t="s">
        <v>35</v>
      </c>
      <c r="I59" s="29"/>
      <c r="J59" s="29" t="s">
        <v>36</v>
      </c>
      <c r="K59" s="29">
        <f t="shared" ref="K59:K63" si="30">L59+O59</f>
        <v>2</v>
      </c>
      <c r="L59" s="29">
        <f>IF(I59="m",(M59+N59)*2.5*V59/28,(M59+N59)*2*V59/28)</f>
        <v>2</v>
      </c>
      <c r="M59" s="29">
        <v>2</v>
      </c>
      <c r="N59" s="29"/>
      <c r="O59" s="29">
        <f t="shared" ref="O59:O63" si="31">IF(I59="m",(P59+Q59)*1.5*V59/28,(P59+Q59)*1*V59/28)</f>
        <v>0</v>
      </c>
      <c r="P59" s="29"/>
      <c r="Q59" s="29"/>
      <c r="R59" s="29" t="s">
        <v>173</v>
      </c>
      <c r="S59" s="29">
        <v>45</v>
      </c>
      <c r="T59" s="47"/>
      <c r="U59" s="31"/>
      <c r="V59" s="102">
        <v>14</v>
      </c>
      <c r="W59" s="101" t="s">
        <v>121</v>
      </c>
      <c r="X59" s="6" t="s">
        <v>120</v>
      </c>
    </row>
    <row r="60" spans="1:24" x14ac:dyDescent="0.2">
      <c r="A60" s="156"/>
      <c r="B60" s="156"/>
      <c r="C60" s="151"/>
      <c r="D60" s="150"/>
      <c r="E60" s="150"/>
      <c r="F60" s="149"/>
      <c r="G60" s="28" t="s">
        <v>122</v>
      </c>
      <c r="H60" s="29" t="s">
        <v>35</v>
      </c>
      <c r="I60" s="29"/>
      <c r="J60" s="29" t="s">
        <v>61</v>
      </c>
      <c r="K60" s="29">
        <f t="shared" si="30"/>
        <v>2</v>
      </c>
      <c r="L60" s="29">
        <f>IF(I60="m",(M60+N60)*2.5*V60/28,(M60+N60)*2*V60/28)</f>
        <v>2</v>
      </c>
      <c r="M60" s="29"/>
      <c r="N60" s="29">
        <v>2</v>
      </c>
      <c r="O60" s="29">
        <f t="shared" si="31"/>
        <v>0</v>
      </c>
      <c r="P60" s="29"/>
      <c r="Q60" s="29"/>
      <c r="R60" s="29" t="s">
        <v>67</v>
      </c>
      <c r="S60" s="29">
        <v>56</v>
      </c>
      <c r="T60" s="30"/>
      <c r="U60" s="30"/>
      <c r="V60" s="80">
        <v>14</v>
      </c>
      <c r="W60" s="96" t="s">
        <v>121</v>
      </c>
      <c r="X60" s="6" t="s">
        <v>120</v>
      </c>
    </row>
    <row r="61" spans="1:24" ht="25.5" x14ac:dyDescent="0.2">
      <c r="A61" s="156"/>
      <c r="B61" s="156"/>
      <c r="C61" s="151"/>
      <c r="D61" s="150"/>
      <c r="E61" s="150"/>
      <c r="F61" s="149"/>
      <c r="G61" s="28" t="s">
        <v>124</v>
      </c>
      <c r="H61" s="29" t="s">
        <v>48</v>
      </c>
      <c r="I61" s="29"/>
      <c r="J61" s="29" t="s">
        <v>167</v>
      </c>
      <c r="K61" s="29">
        <f t="shared" si="30"/>
        <v>2</v>
      </c>
      <c r="L61" s="29">
        <f>IF(I61="m",(M61+N61)*2.5*V61/28,(M61+N61)*2*V61/28)</f>
        <v>0</v>
      </c>
      <c r="M61" s="29"/>
      <c r="N61" s="29"/>
      <c r="O61" s="29">
        <f t="shared" si="31"/>
        <v>2</v>
      </c>
      <c r="P61" s="29"/>
      <c r="Q61" s="29">
        <v>4</v>
      </c>
      <c r="R61" s="29" t="s">
        <v>95</v>
      </c>
      <c r="S61" s="29">
        <v>95</v>
      </c>
      <c r="T61" s="30"/>
      <c r="U61" s="30"/>
      <c r="V61" s="80">
        <v>14</v>
      </c>
      <c r="W61" s="96" t="s">
        <v>121</v>
      </c>
      <c r="X61" s="6" t="s">
        <v>120</v>
      </c>
    </row>
    <row r="62" spans="1:24" x14ac:dyDescent="0.2">
      <c r="A62" s="156"/>
      <c r="B62" s="156"/>
      <c r="C62" s="151"/>
      <c r="D62" s="150"/>
      <c r="E62" s="150"/>
      <c r="F62" s="149"/>
      <c r="G62" s="28" t="s">
        <v>125</v>
      </c>
      <c r="H62" s="29" t="s">
        <v>48</v>
      </c>
      <c r="I62" s="29"/>
      <c r="J62" s="29" t="s">
        <v>75</v>
      </c>
      <c r="K62" s="29">
        <f>L62+O62</f>
        <v>1</v>
      </c>
      <c r="L62" s="29">
        <f>IF(I62="m",(M62+N62)*2.5*V62/28,(M62+N62)*2*V62/28)</f>
        <v>0</v>
      </c>
      <c r="M62" s="29"/>
      <c r="N62" s="29"/>
      <c r="O62" s="29">
        <f>IF(I62="m",(P62+Q62)*1.5*V62/28,(P62+Q62)*1*V62/28)</f>
        <v>1</v>
      </c>
      <c r="P62" s="29">
        <v>2</v>
      </c>
      <c r="Q62" s="29"/>
      <c r="R62" s="29"/>
      <c r="S62" s="29"/>
      <c r="T62" s="30"/>
      <c r="U62" s="31"/>
      <c r="V62" s="102">
        <v>14</v>
      </c>
      <c r="W62" s="101" t="s">
        <v>121</v>
      </c>
      <c r="X62" s="6" t="s">
        <v>120</v>
      </c>
    </row>
    <row r="63" spans="1:24" x14ac:dyDescent="0.2">
      <c r="A63" s="156"/>
      <c r="B63" s="156"/>
      <c r="C63" s="151"/>
      <c r="D63" s="150"/>
      <c r="E63" s="150"/>
      <c r="F63" s="149"/>
      <c r="G63" s="32" t="s">
        <v>138</v>
      </c>
      <c r="H63" s="29" t="s">
        <v>48</v>
      </c>
      <c r="I63" s="29"/>
      <c r="J63" s="29" t="s">
        <v>167</v>
      </c>
      <c r="K63" s="29">
        <f t="shared" si="30"/>
        <v>2</v>
      </c>
      <c r="L63" s="29">
        <f>IF(I63="m",(M63+N63)*2.5*V63/28,(M63+N63)*2*V63/28)</f>
        <v>0</v>
      </c>
      <c r="M63" s="29"/>
      <c r="N63" s="29"/>
      <c r="O63" s="29">
        <f t="shared" si="31"/>
        <v>2</v>
      </c>
      <c r="P63" s="29">
        <v>4</v>
      </c>
      <c r="Q63" s="29"/>
      <c r="R63" s="29"/>
      <c r="S63" s="29"/>
      <c r="T63" s="30"/>
      <c r="U63" s="30"/>
      <c r="V63" s="80">
        <v>14</v>
      </c>
      <c r="W63" s="96" t="s">
        <v>121</v>
      </c>
      <c r="X63" s="6" t="s">
        <v>120</v>
      </c>
    </row>
    <row r="64" spans="1:24" x14ac:dyDescent="0.2">
      <c r="A64" s="137">
        <v>8</v>
      </c>
      <c r="B64" s="137" t="s">
        <v>52</v>
      </c>
      <c r="C64" s="137" t="s">
        <v>96</v>
      </c>
      <c r="D64" s="137"/>
      <c r="E64" s="137"/>
      <c r="F64" s="152"/>
      <c r="G64" s="54"/>
      <c r="H64" s="23"/>
      <c r="I64" s="23"/>
      <c r="J64" s="24">
        <v>16</v>
      </c>
      <c r="K64" s="25">
        <f t="shared" ref="K64:Q64" si="32">SUM(K66:K70)</f>
        <v>9</v>
      </c>
      <c r="L64" s="25">
        <f t="shared" si="32"/>
        <v>6</v>
      </c>
      <c r="M64" s="25">
        <f t="shared" si="32"/>
        <v>4</v>
      </c>
      <c r="N64" s="25">
        <f t="shared" si="32"/>
        <v>2</v>
      </c>
      <c r="O64" s="25">
        <f t="shared" si="32"/>
        <v>3</v>
      </c>
      <c r="P64" s="25">
        <f t="shared" si="32"/>
        <v>6</v>
      </c>
      <c r="Q64" s="25">
        <f t="shared" si="32"/>
        <v>0</v>
      </c>
      <c r="R64" s="25">
        <f>J64-K64</f>
        <v>7</v>
      </c>
      <c r="S64" s="25">
        <f>S65/28</f>
        <v>7</v>
      </c>
      <c r="T64" s="25"/>
      <c r="U64" s="25"/>
      <c r="V64" s="103"/>
      <c r="W64" s="110"/>
      <c r="X64" s="6"/>
    </row>
    <row r="65" spans="1:24" ht="15" x14ac:dyDescent="0.25">
      <c r="A65" s="138"/>
      <c r="B65" s="138"/>
      <c r="C65" s="138"/>
      <c r="D65" s="138"/>
      <c r="E65" s="138"/>
      <c r="F65" s="153"/>
      <c r="G65" s="53"/>
      <c r="H65" s="48"/>
      <c r="I65" s="48"/>
      <c r="J65" s="49">
        <v>448</v>
      </c>
      <c r="K65" s="25">
        <f>K64*28</f>
        <v>252</v>
      </c>
      <c r="L65" s="26"/>
      <c r="M65" s="26"/>
      <c r="N65" s="26"/>
      <c r="O65" s="26"/>
      <c r="P65" s="26"/>
      <c r="Q65" s="26"/>
      <c r="R65" s="25">
        <f>J65-K65</f>
        <v>196</v>
      </c>
      <c r="S65" s="25">
        <f>SUM(S66:S70)</f>
        <v>196</v>
      </c>
      <c r="T65" s="27"/>
      <c r="U65" s="27"/>
      <c r="V65" s="104"/>
      <c r="W65" s="111"/>
      <c r="X65" s="6"/>
    </row>
    <row r="66" spans="1:24" x14ac:dyDescent="0.2">
      <c r="A66" s="138"/>
      <c r="B66" s="138"/>
      <c r="C66" s="138"/>
      <c r="D66" s="138"/>
      <c r="E66" s="138"/>
      <c r="F66" s="153"/>
      <c r="G66" s="46" t="s">
        <v>81</v>
      </c>
      <c r="H66" s="36" t="s">
        <v>35</v>
      </c>
      <c r="I66" s="29"/>
      <c r="J66" s="29" t="s">
        <v>41</v>
      </c>
      <c r="K66" s="29">
        <f>L66+O66</f>
        <v>2</v>
      </c>
      <c r="L66" s="29">
        <f>IF(I66="m",(M66+N66)*2.5*V66/28,(M66+N66)*2*V66/28)</f>
        <v>2</v>
      </c>
      <c r="M66" s="29">
        <v>2</v>
      </c>
      <c r="N66" s="29"/>
      <c r="O66" s="29">
        <f>IF(I66="m",(P66+Q66)*1.5*V66/28,(P66+Q66)*1*V66/28)</f>
        <v>0</v>
      </c>
      <c r="P66" s="29"/>
      <c r="Q66" s="29"/>
      <c r="R66" s="29" t="s">
        <v>169</v>
      </c>
      <c r="S66" s="29">
        <v>161</v>
      </c>
      <c r="T66" s="34"/>
      <c r="U66" s="31"/>
      <c r="V66" s="102">
        <v>14</v>
      </c>
      <c r="W66" s="101" t="s">
        <v>146</v>
      </c>
      <c r="X66" s="6" t="s">
        <v>261</v>
      </c>
    </row>
    <row r="67" spans="1:24" x14ac:dyDescent="0.2">
      <c r="A67" s="138"/>
      <c r="B67" s="138"/>
      <c r="C67" s="138"/>
      <c r="D67" s="138"/>
      <c r="E67" s="138"/>
      <c r="F67" s="153"/>
      <c r="G67" s="46" t="s">
        <v>145</v>
      </c>
      <c r="H67" s="36" t="s">
        <v>48</v>
      </c>
      <c r="I67" s="29"/>
      <c r="J67" s="29" t="s">
        <v>41</v>
      </c>
      <c r="K67" s="29">
        <f t="shared" ref="K67" si="33">L67+O67</f>
        <v>2</v>
      </c>
      <c r="L67" s="29">
        <f>IF(I67="m",(M67+N67)*2.5*V67/28,(M67+N67)*2*V67/28)</f>
        <v>2</v>
      </c>
      <c r="M67" s="29"/>
      <c r="N67" s="29">
        <v>2</v>
      </c>
      <c r="O67" s="29">
        <f t="shared" ref="O67" si="34">IF(I67="m",(P67+Q67)*1.5*V67/28,(P67+Q67)*1*V67/28)</f>
        <v>0</v>
      </c>
      <c r="P67" s="29"/>
      <c r="Q67" s="29"/>
      <c r="R67" s="29" t="s">
        <v>94</v>
      </c>
      <c r="S67" s="29">
        <v>35</v>
      </c>
      <c r="T67" s="30"/>
      <c r="U67" s="30"/>
      <c r="V67" s="80">
        <v>14</v>
      </c>
      <c r="W67" s="96" t="s">
        <v>146</v>
      </c>
      <c r="X67" s="6" t="s">
        <v>261</v>
      </c>
    </row>
    <row r="68" spans="1:24" x14ac:dyDescent="0.2">
      <c r="A68" s="138"/>
      <c r="B68" s="138"/>
      <c r="C68" s="138"/>
      <c r="D68" s="138"/>
      <c r="E68" s="138"/>
      <c r="F68" s="153"/>
      <c r="G68" s="46" t="s">
        <v>201</v>
      </c>
      <c r="H68" s="36" t="s">
        <v>40</v>
      </c>
      <c r="I68" s="29"/>
      <c r="J68" s="29" t="s">
        <v>168</v>
      </c>
      <c r="K68" s="29">
        <f>L68+O68</f>
        <v>2</v>
      </c>
      <c r="L68" s="29">
        <f>IF(I68="m",(M68+N68)*2.5*V68/28,(M68+N68)*2*V68/28)</f>
        <v>0</v>
      </c>
      <c r="M68" s="29"/>
      <c r="N68" s="29"/>
      <c r="O68" s="29">
        <f>IF(I68="m",(P68+Q68)*1.5*V68/28,(P68+Q68)*1*V68/28)</f>
        <v>2</v>
      </c>
      <c r="P68" s="29">
        <v>4</v>
      </c>
      <c r="Q68" s="29"/>
      <c r="R68" s="29"/>
      <c r="S68" s="29"/>
      <c r="T68" s="37"/>
      <c r="U68" s="31"/>
      <c r="V68" s="102">
        <v>14</v>
      </c>
      <c r="W68" s="101" t="s">
        <v>38</v>
      </c>
      <c r="X68" s="6" t="s">
        <v>31</v>
      </c>
    </row>
    <row r="69" spans="1:24" x14ac:dyDescent="0.2">
      <c r="A69" s="138"/>
      <c r="B69" s="138"/>
      <c r="C69" s="138"/>
      <c r="D69" s="138"/>
      <c r="E69" s="138"/>
      <c r="F69" s="153"/>
      <c r="G69" s="136" t="s">
        <v>60</v>
      </c>
      <c r="H69" s="29" t="s">
        <v>40</v>
      </c>
      <c r="I69" s="29"/>
      <c r="J69" s="29" t="s">
        <v>61</v>
      </c>
      <c r="K69" s="29">
        <f>L69+O69</f>
        <v>2</v>
      </c>
      <c r="L69" s="29">
        <f>IF(I69="m",(M69+N69)*2.5*V69/28,(M69+N69)*2*V69/28)</f>
        <v>2</v>
      </c>
      <c r="M69" s="29">
        <v>2</v>
      </c>
      <c r="N69" s="29"/>
      <c r="O69" s="29">
        <f>IF(I69="m",(P69+Q69)*1.5*V69/28,(P69+Q69)*1*V69/28)</f>
        <v>0</v>
      </c>
      <c r="P69" s="29"/>
      <c r="Q69" s="29"/>
      <c r="R69" s="29"/>
      <c r="S69" s="29"/>
      <c r="T69" s="30"/>
      <c r="U69" s="31"/>
      <c r="V69" s="102">
        <v>14</v>
      </c>
      <c r="W69" s="101" t="s">
        <v>56</v>
      </c>
      <c r="X69" s="6" t="s">
        <v>255</v>
      </c>
    </row>
    <row r="70" spans="1:24" x14ac:dyDescent="0.2">
      <c r="A70" s="138"/>
      <c r="B70" s="138"/>
      <c r="C70" s="138"/>
      <c r="D70" s="138"/>
      <c r="E70" s="138"/>
      <c r="F70" s="153"/>
      <c r="G70" s="79" t="s">
        <v>54</v>
      </c>
      <c r="H70" s="29" t="s">
        <v>77</v>
      </c>
      <c r="I70" s="29"/>
      <c r="J70" s="29" t="s">
        <v>58</v>
      </c>
      <c r="K70" s="29">
        <f>L70+O70</f>
        <v>1</v>
      </c>
      <c r="L70" s="29">
        <f>IF(I70="m",(M70+N70)*2.5*V70/28,(M70+N70)*2*V70/28)</f>
        <v>0</v>
      </c>
      <c r="M70" s="29"/>
      <c r="N70" s="29"/>
      <c r="O70" s="29">
        <f>IF(I70="m",(P70+Q70)*1.5*V70/28,(P70+Q70)*1*V70/28)</f>
        <v>1</v>
      </c>
      <c r="P70" s="29">
        <v>2</v>
      </c>
      <c r="Q70" s="29"/>
      <c r="R70" s="29"/>
      <c r="S70" s="29"/>
      <c r="T70" s="30"/>
      <c r="U70" s="30"/>
      <c r="V70" s="80">
        <v>14</v>
      </c>
      <c r="W70" s="96" t="s">
        <v>222</v>
      </c>
      <c r="X70" s="6" t="s">
        <v>243</v>
      </c>
    </row>
    <row r="71" spans="1:24" x14ac:dyDescent="0.2">
      <c r="A71" s="151">
        <v>9</v>
      </c>
      <c r="B71" s="151" t="s">
        <v>30</v>
      </c>
      <c r="C71" s="151" t="s">
        <v>109</v>
      </c>
      <c r="D71" s="150" t="s">
        <v>30</v>
      </c>
      <c r="E71" s="150" t="s">
        <v>110</v>
      </c>
      <c r="F71" s="150" t="s">
        <v>33</v>
      </c>
      <c r="G71" s="54"/>
      <c r="H71" s="23"/>
      <c r="I71" s="23"/>
      <c r="J71" s="24">
        <v>16</v>
      </c>
      <c r="K71" s="25">
        <f t="shared" ref="K71:Q71" si="35">SUM(K73:K77)</f>
        <v>11</v>
      </c>
      <c r="L71" s="25">
        <f t="shared" si="35"/>
        <v>3</v>
      </c>
      <c r="M71" s="25">
        <f t="shared" si="35"/>
        <v>2</v>
      </c>
      <c r="N71" s="25">
        <f t="shared" si="35"/>
        <v>1</v>
      </c>
      <c r="O71" s="25">
        <f t="shared" si="35"/>
        <v>8</v>
      </c>
      <c r="P71" s="25">
        <f t="shared" si="35"/>
        <v>4</v>
      </c>
      <c r="Q71" s="25">
        <f t="shared" si="35"/>
        <v>12</v>
      </c>
      <c r="R71" s="25">
        <f>J71-K71</f>
        <v>5</v>
      </c>
      <c r="S71" s="25">
        <f>S72/28</f>
        <v>5</v>
      </c>
      <c r="T71" s="25"/>
      <c r="U71" s="25"/>
      <c r="V71" s="103"/>
      <c r="W71" s="110"/>
      <c r="X71" s="6"/>
    </row>
    <row r="72" spans="1:24" ht="15" x14ac:dyDescent="0.25">
      <c r="A72" s="151"/>
      <c r="B72" s="151"/>
      <c r="C72" s="151"/>
      <c r="D72" s="150"/>
      <c r="E72" s="150"/>
      <c r="F72" s="150"/>
      <c r="G72" s="48"/>
      <c r="H72" s="48"/>
      <c r="I72" s="48"/>
      <c r="J72" s="49">
        <v>448</v>
      </c>
      <c r="K72" s="25">
        <f>K71*28</f>
        <v>308</v>
      </c>
      <c r="L72" s="26"/>
      <c r="M72" s="26"/>
      <c r="N72" s="26"/>
      <c r="O72" s="26"/>
      <c r="P72" s="26"/>
      <c r="Q72" s="26"/>
      <c r="R72" s="25">
        <f>J72-K72</f>
        <v>140</v>
      </c>
      <c r="S72" s="25">
        <f>SUM(S73:S77)</f>
        <v>140</v>
      </c>
      <c r="T72" s="25"/>
      <c r="U72" s="25"/>
      <c r="V72" s="103"/>
      <c r="W72" s="110"/>
      <c r="X72" s="6"/>
    </row>
    <row r="73" spans="1:24" x14ac:dyDescent="0.2">
      <c r="A73" s="151"/>
      <c r="B73" s="151"/>
      <c r="C73" s="151"/>
      <c r="D73" s="150"/>
      <c r="E73" s="150"/>
      <c r="F73" s="150"/>
      <c r="G73" s="28" t="s">
        <v>236</v>
      </c>
      <c r="H73" s="29" t="s">
        <v>35</v>
      </c>
      <c r="I73" s="29"/>
      <c r="J73" s="29" t="s">
        <v>55</v>
      </c>
      <c r="K73" s="29">
        <f t="shared" ref="K73:K77" si="36">L73+O73</f>
        <v>1</v>
      </c>
      <c r="L73" s="29">
        <f>IF(I73="m",(M73+N73)*2.5*V73/28,(M73+N73)*2*V73/28)</f>
        <v>1</v>
      </c>
      <c r="M73" s="29"/>
      <c r="N73" s="29">
        <v>1</v>
      </c>
      <c r="O73" s="29">
        <f>IF(I73="m",(P73+Q73)*1.5*V73/28,(P73+Q73)*1*V73/28)</f>
        <v>0</v>
      </c>
      <c r="P73" s="29"/>
      <c r="Q73" s="29"/>
      <c r="R73" s="29" t="s">
        <v>173</v>
      </c>
      <c r="S73" s="29">
        <v>45</v>
      </c>
      <c r="T73" s="30"/>
      <c r="U73" s="30"/>
      <c r="V73" s="80">
        <v>14</v>
      </c>
      <c r="W73" s="96" t="s">
        <v>111</v>
      </c>
      <c r="X73" s="6" t="s">
        <v>109</v>
      </c>
    </row>
    <row r="74" spans="1:24" x14ac:dyDescent="0.2">
      <c r="A74" s="151"/>
      <c r="B74" s="151"/>
      <c r="C74" s="151"/>
      <c r="D74" s="150"/>
      <c r="E74" s="150"/>
      <c r="F74" s="150"/>
      <c r="G74" s="32" t="s">
        <v>236</v>
      </c>
      <c r="H74" s="29" t="s">
        <v>48</v>
      </c>
      <c r="I74" s="29"/>
      <c r="J74" s="29" t="s">
        <v>58</v>
      </c>
      <c r="K74" s="29">
        <f>L74+O74</f>
        <v>3</v>
      </c>
      <c r="L74" s="29">
        <f>IF(I74="m",(M74+N74)*2.5*V74/28,(M74+N74)*2*V74/28)</f>
        <v>0</v>
      </c>
      <c r="M74" s="29"/>
      <c r="N74" s="29"/>
      <c r="O74" s="29">
        <f>IF(I74="m",(P74+Q74)*1.5*V74/28,(P74+Q74)*1*V74/28)</f>
        <v>3</v>
      </c>
      <c r="P74" s="29"/>
      <c r="Q74" s="29">
        <v>6</v>
      </c>
      <c r="R74" s="29" t="s">
        <v>169</v>
      </c>
      <c r="S74" s="29">
        <v>60</v>
      </c>
      <c r="T74" s="30"/>
      <c r="U74" s="30"/>
      <c r="V74" s="80">
        <v>14</v>
      </c>
      <c r="W74" s="96" t="s">
        <v>111</v>
      </c>
      <c r="X74" s="6" t="s">
        <v>109</v>
      </c>
    </row>
    <row r="75" spans="1:24" x14ac:dyDescent="0.2">
      <c r="A75" s="151"/>
      <c r="B75" s="151"/>
      <c r="C75" s="151"/>
      <c r="D75" s="150"/>
      <c r="E75" s="150"/>
      <c r="F75" s="150"/>
      <c r="G75" s="28" t="s">
        <v>236</v>
      </c>
      <c r="H75" s="29" t="s">
        <v>40</v>
      </c>
      <c r="I75" s="29"/>
      <c r="J75" s="29" t="s">
        <v>58</v>
      </c>
      <c r="K75" s="29">
        <f>L75+O75</f>
        <v>3</v>
      </c>
      <c r="L75" s="29">
        <f>IF(I75="m",(M75+N75)*2.5*V75/28,(M75+N75)*2*V75/28)</f>
        <v>0</v>
      </c>
      <c r="M75" s="29"/>
      <c r="N75" s="29"/>
      <c r="O75" s="29">
        <f>IF(I75="m",(P75+Q75)*1.5*V75/28,(P75+Q75)*1*V75/28)</f>
        <v>3</v>
      </c>
      <c r="P75" s="29"/>
      <c r="Q75" s="29">
        <v>6</v>
      </c>
      <c r="R75" s="29" t="s">
        <v>94</v>
      </c>
      <c r="S75" s="29">
        <v>35</v>
      </c>
      <c r="T75" s="30"/>
      <c r="U75" s="30"/>
      <c r="V75" s="80">
        <v>14</v>
      </c>
      <c r="W75" s="96" t="s">
        <v>111</v>
      </c>
      <c r="X75" s="6" t="s">
        <v>109</v>
      </c>
    </row>
    <row r="76" spans="1:24" x14ac:dyDescent="0.2">
      <c r="A76" s="151"/>
      <c r="B76" s="151"/>
      <c r="C76" s="151"/>
      <c r="D76" s="150"/>
      <c r="E76" s="150"/>
      <c r="F76" s="150"/>
      <c r="G76" s="28" t="s">
        <v>237</v>
      </c>
      <c r="H76" s="29" t="s">
        <v>45</v>
      </c>
      <c r="I76" s="29"/>
      <c r="J76" s="29" t="s">
        <v>55</v>
      </c>
      <c r="K76" s="29">
        <f>L76+O76</f>
        <v>2</v>
      </c>
      <c r="L76" s="29">
        <f>IF(I76="m",(M76+N76)*2.5*V76/28,(M76+N76)*2*V76/28)</f>
        <v>2</v>
      </c>
      <c r="M76" s="29">
        <v>2</v>
      </c>
      <c r="N76" s="29"/>
      <c r="O76" s="29">
        <f t="shared" ref="O76:O77" si="37">IF(I76="m",(P76+Q76)*1.5*V76/28,(P76+Q76)*1*V76/28)</f>
        <v>0</v>
      </c>
      <c r="P76" s="29"/>
      <c r="Q76" s="29"/>
      <c r="R76" s="29"/>
      <c r="S76" s="29"/>
      <c r="T76" s="30"/>
      <c r="U76" s="31"/>
      <c r="V76" s="102">
        <v>14</v>
      </c>
      <c r="W76" s="101" t="s">
        <v>111</v>
      </c>
      <c r="X76" s="6" t="s">
        <v>109</v>
      </c>
    </row>
    <row r="77" spans="1:24" x14ac:dyDescent="0.2">
      <c r="A77" s="151"/>
      <c r="B77" s="151"/>
      <c r="C77" s="151"/>
      <c r="D77" s="150"/>
      <c r="E77" s="150"/>
      <c r="F77" s="150"/>
      <c r="G77" s="28" t="s">
        <v>237</v>
      </c>
      <c r="H77" s="29" t="s">
        <v>48</v>
      </c>
      <c r="I77" s="29"/>
      <c r="J77" s="29" t="s">
        <v>58</v>
      </c>
      <c r="K77" s="29">
        <f t="shared" si="36"/>
        <v>2</v>
      </c>
      <c r="L77" s="29">
        <f t="shared" ref="L77" si="38">IF(I77="m",(M77+N77)*2.5*V77/28,(M77+N77)*2*V77/28)</f>
        <v>0</v>
      </c>
      <c r="M77" s="29"/>
      <c r="N77" s="29"/>
      <c r="O77" s="29">
        <f t="shared" si="37"/>
        <v>2</v>
      </c>
      <c r="P77" s="29">
        <v>4</v>
      </c>
      <c r="Q77" s="29"/>
      <c r="R77" s="29"/>
      <c r="S77" s="29"/>
      <c r="T77" s="30"/>
      <c r="U77" s="30"/>
      <c r="V77" s="80">
        <v>14</v>
      </c>
      <c r="W77" s="96" t="s">
        <v>111</v>
      </c>
      <c r="X77" s="6" t="s">
        <v>109</v>
      </c>
    </row>
    <row r="78" spans="1:24" x14ac:dyDescent="0.2">
      <c r="A78" s="151">
        <v>10</v>
      </c>
      <c r="B78" s="151" t="s">
        <v>30</v>
      </c>
      <c r="C78" s="151" t="s">
        <v>112</v>
      </c>
      <c r="D78" s="150" t="s">
        <v>30</v>
      </c>
      <c r="E78" s="150" t="s">
        <v>113</v>
      </c>
      <c r="F78" s="150" t="s">
        <v>33</v>
      </c>
      <c r="G78" s="23"/>
      <c r="H78" s="23"/>
      <c r="I78" s="23"/>
      <c r="J78" s="24">
        <v>16</v>
      </c>
      <c r="K78" s="25">
        <f t="shared" ref="K78:Q78" si="39">SUM(K80:K83)</f>
        <v>11</v>
      </c>
      <c r="L78" s="25">
        <f t="shared" si="39"/>
        <v>8</v>
      </c>
      <c r="M78" s="25">
        <f t="shared" si="39"/>
        <v>6</v>
      </c>
      <c r="N78" s="25">
        <f t="shared" si="39"/>
        <v>2</v>
      </c>
      <c r="O78" s="25">
        <f t="shared" si="39"/>
        <v>3</v>
      </c>
      <c r="P78" s="25">
        <f t="shared" si="39"/>
        <v>6</v>
      </c>
      <c r="Q78" s="25">
        <f t="shared" si="39"/>
        <v>0</v>
      </c>
      <c r="R78" s="25">
        <f>J78-K78</f>
        <v>5</v>
      </c>
      <c r="S78" s="25">
        <f>S79/28</f>
        <v>5</v>
      </c>
      <c r="T78" s="25"/>
      <c r="U78" s="25"/>
      <c r="V78" s="103"/>
      <c r="W78" s="110"/>
      <c r="X78" s="6"/>
    </row>
    <row r="79" spans="1:24" ht="15" x14ac:dyDescent="0.25">
      <c r="A79" s="151"/>
      <c r="B79" s="151"/>
      <c r="C79" s="151"/>
      <c r="D79" s="150"/>
      <c r="E79" s="150"/>
      <c r="F79" s="150"/>
      <c r="G79" s="48"/>
      <c r="H79" s="48"/>
      <c r="I79" s="48"/>
      <c r="J79" s="49">
        <v>448</v>
      </c>
      <c r="K79" s="25">
        <f>K78*28</f>
        <v>308</v>
      </c>
      <c r="L79" s="26"/>
      <c r="M79" s="26"/>
      <c r="N79" s="26"/>
      <c r="O79" s="26"/>
      <c r="P79" s="26"/>
      <c r="Q79" s="26"/>
      <c r="R79" s="25">
        <f>J79-K79</f>
        <v>140</v>
      </c>
      <c r="S79" s="25">
        <f>SUM(S80:S83)</f>
        <v>140</v>
      </c>
      <c r="T79" s="25"/>
      <c r="U79" s="25"/>
      <c r="V79" s="103"/>
      <c r="W79" s="110"/>
      <c r="X79" s="6"/>
    </row>
    <row r="80" spans="1:24" ht="16.149999999999999" customHeight="1" x14ac:dyDescent="0.2">
      <c r="A80" s="151"/>
      <c r="B80" s="151"/>
      <c r="C80" s="151"/>
      <c r="D80" s="150"/>
      <c r="E80" s="150"/>
      <c r="F80" s="150"/>
      <c r="G80" s="57" t="s">
        <v>114</v>
      </c>
      <c r="H80" s="29" t="s">
        <v>224</v>
      </c>
      <c r="I80" s="29"/>
      <c r="J80" s="29" t="s">
        <v>55</v>
      </c>
      <c r="K80" s="29">
        <f t="shared" ref="K80" si="40">L80+O80</f>
        <v>4</v>
      </c>
      <c r="L80" s="29">
        <f t="shared" ref="L80" si="41">IF(I80="m",(M80+N80)*2.5*V80/28,(M80+N80)*2*V80/28)</f>
        <v>4</v>
      </c>
      <c r="M80" s="29">
        <v>4</v>
      </c>
      <c r="N80" s="29"/>
      <c r="O80" s="29">
        <f t="shared" ref="O80" si="42">IF(I80="m",(P80+Q80)*1.5*V80/28,(P80+Q80)*1*V80/28)</f>
        <v>0</v>
      </c>
      <c r="P80" s="29"/>
      <c r="Q80" s="29"/>
      <c r="R80" s="29" t="s">
        <v>173</v>
      </c>
      <c r="S80" s="29">
        <v>45</v>
      </c>
      <c r="T80" s="30"/>
      <c r="U80" s="30"/>
      <c r="V80" s="80">
        <v>14</v>
      </c>
      <c r="W80" s="96" t="s">
        <v>115</v>
      </c>
      <c r="X80" s="6" t="s">
        <v>112</v>
      </c>
    </row>
    <row r="81" spans="1:24" ht="16.149999999999999" customHeight="1" x14ac:dyDescent="0.2">
      <c r="A81" s="151"/>
      <c r="B81" s="151"/>
      <c r="C81" s="151"/>
      <c r="D81" s="150"/>
      <c r="E81" s="150"/>
      <c r="F81" s="150"/>
      <c r="G81" s="57" t="s">
        <v>114</v>
      </c>
      <c r="H81" s="29" t="s">
        <v>150</v>
      </c>
      <c r="I81" s="29"/>
      <c r="J81" s="29" t="s">
        <v>58</v>
      </c>
      <c r="K81" s="29">
        <f>L81+O81</f>
        <v>3</v>
      </c>
      <c r="L81" s="29">
        <f>IF(I81="m",(M81+N81)*2.5*V81/28,(M81+N81)*2*V81/28)</f>
        <v>0</v>
      </c>
      <c r="M81" s="29"/>
      <c r="N81" s="29"/>
      <c r="O81" s="29">
        <f>IF(I81="m",(P81+Q81)*1.5*V81/28,(P81+Q81)*1*V81/28)</f>
        <v>3</v>
      </c>
      <c r="P81" s="29">
        <v>6</v>
      </c>
      <c r="Q81" s="29"/>
      <c r="R81" s="29" t="s">
        <v>169</v>
      </c>
      <c r="S81" s="29">
        <v>60</v>
      </c>
      <c r="T81" s="64"/>
      <c r="U81" s="64"/>
      <c r="V81" s="80">
        <v>14</v>
      </c>
      <c r="W81" s="96" t="s">
        <v>115</v>
      </c>
      <c r="X81" s="6" t="s">
        <v>112</v>
      </c>
    </row>
    <row r="82" spans="1:24" x14ac:dyDescent="0.2">
      <c r="A82" s="151"/>
      <c r="B82" s="151"/>
      <c r="C82" s="151"/>
      <c r="D82" s="150"/>
      <c r="E82" s="150"/>
      <c r="F82" s="150"/>
      <c r="G82" s="78" t="s">
        <v>132</v>
      </c>
      <c r="H82" s="29" t="s">
        <v>117</v>
      </c>
      <c r="I82" s="29"/>
      <c r="J82" s="29" t="s">
        <v>55</v>
      </c>
      <c r="K82" s="29">
        <f>L82+O82</f>
        <v>2</v>
      </c>
      <c r="L82" s="29">
        <f>IF(I82="m",(M82+N82)*2.5*V82/28,(M82+N82)*2*V82/28)</f>
        <v>2</v>
      </c>
      <c r="M82" s="58">
        <v>2</v>
      </c>
      <c r="N82" s="29"/>
      <c r="O82" s="29">
        <f>IF(I82="m",(P82+Q82)*1.5*V82/28,(P82+Q82)*1*V82/28)</f>
        <v>0</v>
      </c>
      <c r="P82" s="29"/>
      <c r="Q82" s="29"/>
      <c r="R82" s="29" t="s">
        <v>94</v>
      </c>
      <c r="S82" s="29">
        <v>35</v>
      </c>
      <c r="T82" s="89"/>
      <c r="U82" s="31"/>
      <c r="V82" s="102">
        <v>14</v>
      </c>
      <c r="W82" s="114" t="s">
        <v>115</v>
      </c>
      <c r="X82" s="6" t="s">
        <v>112</v>
      </c>
    </row>
    <row r="83" spans="1:24" x14ac:dyDescent="0.2">
      <c r="A83" s="151"/>
      <c r="B83" s="151"/>
      <c r="C83" s="151"/>
      <c r="D83" s="150"/>
      <c r="E83" s="150"/>
      <c r="F83" s="150"/>
      <c r="G83" s="28" t="s">
        <v>207</v>
      </c>
      <c r="H83" s="29" t="s">
        <v>35</v>
      </c>
      <c r="I83" s="29"/>
      <c r="J83" s="29" t="s">
        <v>144</v>
      </c>
      <c r="K83" s="29">
        <f>L83+O83</f>
        <v>2</v>
      </c>
      <c r="L83" s="29">
        <f>IF(I83="m",(M83+N83)*2.5*V83/28,(M83+N83)*2*V83/28)</f>
        <v>2</v>
      </c>
      <c r="M83" s="29"/>
      <c r="N83" s="29">
        <v>2</v>
      </c>
      <c r="O83" s="29">
        <f>IF(I83="m",(P83+Q83)*1.5*V83/28,(P83+Q83)*1*V83/28)</f>
        <v>0</v>
      </c>
      <c r="P83" s="29"/>
      <c r="Q83" s="29"/>
      <c r="R83" s="29"/>
      <c r="S83" s="29"/>
      <c r="T83" s="30"/>
      <c r="U83" s="30"/>
      <c r="V83" s="80">
        <v>14</v>
      </c>
      <c r="W83" s="96" t="s">
        <v>115</v>
      </c>
      <c r="X83" s="6" t="s">
        <v>112</v>
      </c>
    </row>
    <row r="84" spans="1:24" x14ac:dyDescent="0.2">
      <c r="A84" s="151">
        <v>11</v>
      </c>
      <c r="B84" s="151" t="s">
        <v>102</v>
      </c>
      <c r="C84" s="151" t="s">
        <v>103</v>
      </c>
      <c r="D84" s="150" t="s">
        <v>30</v>
      </c>
      <c r="E84" s="150" t="s">
        <v>104</v>
      </c>
      <c r="F84" s="150" t="s">
        <v>53</v>
      </c>
      <c r="G84" s="23"/>
      <c r="H84" s="23"/>
      <c r="I84" s="23"/>
      <c r="J84" s="24">
        <v>16</v>
      </c>
      <c r="K84" s="25">
        <f>SUM(K86:K92)</f>
        <v>11</v>
      </c>
      <c r="L84" s="25">
        <f t="shared" ref="L84:Q84" si="43">SUM(L86:L92)</f>
        <v>10</v>
      </c>
      <c r="M84" s="25">
        <f t="shared" si="43"/>
        <v>4</v>
      </c>
      <c r="N84" s="25">
        <f t="shared" si="43"/>
        <v>6</v>
      </c>
      <c r="O84" s="25">
        <f t="shared" si="43"/>
        <v>1</v>
      </c>
      <c r="P84" s="25">
        <f t="shared" si="43"/>
        <v>1</v>
      </c>
      <c r="Q84" s="25">
        <f t="shared" si="43"/>
        <v>1</v>
      </c>
      <c r="R84" s="25">
        <f>J84-K84</f>
        <v>5</v>
      </c>
      <c r="S84" s="25">
        <f>S85/28</f>
        <v>5</v>
      </c>
      <c r="T84" s="25"/>
      <c r="U84" s="25"/>
      <c r="V84" s="103"/>
      <c r="W84" s="110"/>
      <c r="X84" s="6"/>
    </row>
    <row r="85" spans="1:24" ht="15" x14ac:dyDescent="0.25">
      <c r="A85" s="151"/>
      <c r="B85" s="151"/>
      <c r="C85" s="151"/>
      <c r="D85" s="150"/>
      <c r="E85" s="150"/>
      <c r="F85" s="150"/>
      <c r="G85" s="23"/>
      <c r="H85" s="23"/>
      <c r="I85" s="48"/>
      <c r="J85" s="49">
        <v>448</v>
      </c>
      <c r="K85" s="25">
        <f>K84*28</f>
        <v>308</v>
      </c>
      <c r="L85" s="26"/>
      <c r="M85" s="26"/>
      <c r="N85" s="26"/>
      <c r="O85" s="26"/>
      <c r="P85" s="26"/>
      <c r="Q85" s="26"/>
      <c r="R85" s="25">
        <f>J85-K85</f>
        <v>140</v>
      </c>
      <c r="S85" s="25">
        <f>SUM(S86:S92)</f>
        <v>140</v>
      </c>
      <c r="T85" s="27"/>
      <c r="U85" s="27"/>
      <c r="V85" s="104"/>
      <c r="W85" s="111"/>
      <c r="X85" s="6"/>
    </row>
    <row r="86" spans="1:24" ht="25.5" x14ac:dyDescent="0.2">
      <c r="A86" s="151"/>
      <c r="B86" s="151"/>
      <c r="C86" s="151"/>
      <c r="D86" s="150"/>
      <c r="E86" s="150"/>
      <c r="F86" s="150"/>
      <c r="G86" s="57" t="s">
        <v>149</v>
      </c>
      <c r="H86" s="29" t="s">
        <v>225</v>
      </c>
      <c r="I86" s="29"/>
      <c r="J86" s="29" t="s">
        <v>217</v>
      </c>
      <c r="K86" s="29">
        <f t="shared" ref="K86" si="44">L86+O86</f>
        <v>2</v>
      </c>
      <c r="L86" s="29">
        <f>IF(I86="m",(M86+N86)*2.5*V86/28,(M86+N86)*2*V86/28)</f>
        <v>2</v>
      </c>
      <c r="M86" s="29">
        <v>2</v>
      </c>
      <c r="N86" s="29"/>
      <c r="O86" s="29">
        <f>IF(I86="m",(P86+Q86)*1.5*V86/28,(P86+Q86)*1*V86/28)</f>
        <v>0</v>
      </c>
      <c r="P86" s="29"/>
      <c r="Q86" s="29"/>
      <c r="R86" s="29" t="s">
        <v>173</v>
      </c>
      <c r="S86" s="29">
        <v>45</v>
      </c>
      <c r="T86" s="61"/>
      <c r="U86" s="61"/>
      <c r="V86" s="102">
        <v>14</v>
      </c>
      <c r="W86" s="101" t="s">
        <v>105</v>
      </c>
      <c r="X86" s="125" t="s">
        <v>103</v>
      </c>
    </row>
    <row r="87" spans="1:24" ht="25.5" x14ac:dyDescent="0.2">
      <c r="A87" s="151"/>
      <c r="B87" s="151"/>
      <c r="C87" s="151"/>
      <c r="D87" s="150"/>
      <c r="E87" s="150"/>
      <c r="F87" s="150"/>
      <c r="G87" s="28" t="s">
        <v>216</v>
      </c>
      <c r="H87" s="29" t="s">
        <v>148</v>
      </c>
      <c r="I87" s="29"/>
      <c r="J87" s="29" t="s">
        <v>41</v>
      </c>
      <c r="K87" s="29">
        <f t="shared" ref="K87" si="45">L87+O87</f>
        <v>2</v>
      </c>
      <c r="L87" s="29">
        <f>IF(I87="m",(M87+N87)*2.5*V87/28,(M87+N87)*2*V87/28)</f>
        <v>2</v>
      </c>
      <c r="M87" s="29"/>
      <c r="N87" s="29">
        <v>2</v>
      </c>
      <c r="O87" s="29">
        <f>IF(I87="m",(P87+Q87)*1.5*V87/28,(P87+Q87)*1*V87/28)</f>
        <v>0</v>
      </c>
      <c r="P87" s="29"/>
      <c r="Q87" s="29"/>
      <c r="R87" s="29" t="s">
        <v>94</v>
      </c>
      <c r="S87" s="29">
        <v>35</v>
      </c>
      <c r="T87" s="61"/>
      <c r="U87" s="61"/>
      <c r="V87" s="102">
        <v>14</v>
      </c>
      <c r="W87" s="101" t="s">
        <v>105</v>
      </c>
      <c r="X87" s="125" t="s">
        <v>103</v>
      </c>
    </row>
    <row r="88" spans="1:24" x14ac:dyDescent="0.2">
      <c r="A88" s="151"/>
      <c r="B88" s="151"/>
      <c r="C88" s="151"/>
      <c r="D88" s="150"/>
      <c r="E88" s="150"/>
      <c r="F88" s="150"/>
      <c r="G88" s="46" t="s">
        <v>147</v>
      </c>
      <c r="H88" s="36" t="s">
        <v>40</v>
      </c>
      <c r="I88" s="29"/>
      <c r="J88" s="29" t="s">
        <v>71</v>
      </c>
      <c r="K88" s="29">
        <f>L88+O88</f>
        <v>0.5</v>
      </c>
      <c r="L88" s="29">
        <f>IF(I88="m",(M88+N88)*2.5*V88/28,(M88+N88)*2*V88/28)</f>
        <v>0</v>
      </c>
      <c r="M88" s="29"/>
      <c r="N88" s="29"/>
      <c r="O88" s="29">
        <f>IF(I88="m",(P88+Q88)*1.5*V88/28,(P88+Q88)*1*V88/28)</f>
        <v>0.5</v>
      </c>
      <c r="P88" s="29"/>
      <c r="Q88" s="29">
        <v>1</v>
      </c>
      <c r="R88" s="29" t="s">
        <v>169</v>
      </c>
      <c r="S88" s="29">
        <v>60</v>
      </c>
      <c r="T88" s="60"/>
      <c r="U88" s="60"/>
      <c r="V88" s="80">
        <v>14</v>
      </c>
      <c r="W88" s="96" t="s">
        <v>105</v>
      </c>
      <c r="X88" s="125" t="s">
        <v>103</v>
      </c>
    </row>
    <row r="89" spans="1:24" x14ac:dyDescent="0.2">
      <c r="A89" s="151"/>
      <c r="B89" s="151"/>
      <c r="C89" s="151"/>
      <c r="D89" s="150"/>
      <c r="E89" s="150"/>
      <c r="F89" s="150"/>
      <c r="G89" s="57" t="s">
        <v>108</v>
      </c>
      <c r="H89" s="58" t="s">
        <v>157</v>
      </c>
      <c r="I89" s="58"/>
      <c r="J89" s="58" t="s">
        <v>71</v>
      </c>
      <c r="K89" s="58">
        <f>L89+O89</f>
        <v>0.5</v>
      </c>
      <c r="L89" s="58">
        <f>IF(I89="m",(M89+N89)*2.5*V89/28,(M89+N89)*2*V89/28)</f>
        <v>0</v>
      </c>
      <c r="M89" s="58"/>
      <c r="N89" s="58"/>
      <c r="O89" s="58">
        <f>IF(I89="m",(P89+Q89)*1.5*V89/28,(P89+Q89)*1*V89/28)</f>
        <v>0.5</v>
      </c>
      <c r="P89" s="58">
        <v>1</v>
      </c>
      <c r="Q89" s="58"/>
      <c r="R89" s="58"/>
      <c r="S89" s="58"/>
      <c r="T89" s="30"/>
      <c r="U89" s="30"/>
      <c r="V89" s="102">
        <v>14</v>
      </c>
      <c r="W89" s="115" t="s">
        <v>105</v>
      </c>
      <c r="X89" s="125" t="s">
        <v>103</v>
      </c>
    </row>
    <row r="90" spans="1:24" x14ac:dyDescent="0.2">
      <c r="A90" s="151"/>
      <c r="B90" s="151"/>
      <c r="C90" s="151"/>
      <c r="D90" s="150"/>
      <c r="E90" s="150"/>
      <c r="F90" s="150"/>
      <c r="G90" s="28" t="s">
        <v>108</v>
      </c>
      <c r="H90" s="29" t="s">
        <v>35</v>
      </c>
      <c r="I90" s="29"/>
      <c r="J90" s="29" t="s">
        <v>41</v>
      </c>
      <c r="K90" s="29">
        <f>L90+O90</f>
        <v>2</v>
      </c>
      <c r="L90" s="29">
        <f>IF(I90="m",(M90+N90)*2.5*V90/28,(M90+N90)*2*V90/28)</f>
        <v>2</v>
      </c>
      <c r="M90" s="29">
        <v>2</v>
      </c>
      <c r="N90" s="29"/>
      <c r="O90" s="29">
        <f>IF(I90="m",(P90+Q90)*1.5*V90/28,(P90+Q90)*1*V90/28)</f>
        <v>0</v>
      </c>
      <c r="P90" s="29"/>
      <c r="Q90" s="29"/>
      <c r="R90" s="29"/>
      <c r="S90" s="29"/>
      <c r="T90" s="30"/>
      <c r="U90" s="30"/>
      <c r="V90" s="102">
        <v>14</v>
      </c>
      <c r="W90" s="115" t="s">
        <v>105</v>
      </c>
      <c r="X90" s="125" t="s">
        <v>103</v>
      </c>
    </row>
    <row r="91" spans="1:24" x14ac:dyDescent="0.2">
      <c r="A91" s="151"/>
      <c r="B91" s="151"/>
      <c r="C91" s="151"/>
      <c r="D91" s="150"/>
      <c r="E91" s="150"/>
      <c r="F91" s="150"/>
      <c r="G91" s="57" t="s">
        <v>230</v>
      </c>
      <c r="H91" s="29" t="s">
        <v>65</v>
      </c>
      <c r="I91" s="29"/>
      <c r="J91" s="29" t="s">
        <v>61</v>
      </c>
      <c r="K91" s="29">
        <f t="shared" ref="K91" si="46">L91+O91</f>
        <v>2</v>
      </c>
      <c r="L91" s="29">
        <f t="shared" ref="L91" si="47">IF(I91="m",(M91+N91)*2.5*V91/28,(M91+N91)*2*V91/28)</f>
        <v>2</v>
      </c>
      <c r="M91" s="29"/>
      <c r="N91" s="29">
        <v>2</v>
      </c>
      <c r="O91" s="29">
        <f t="shared" ref="O91" si="48">IF(I91="m",(P91+Q91)*1.5*V91/28,(P91+Q91)*1*V91/28)</f>
        <v>0</v>
      </c>
      <c r="P91" s="29"/>
      <c r="Q91" s="29"/>
      <c r="R91" s="58"/>
      <c r="S91" s="58"/>
      <c r="T91" s="30"/>
      <c r="U91" s="30"/>
      <c r="V91" s="102">
        <v>14</v>
      </c>
      <c r="W91" s="115" t="s">
        <v>105</v>
      </c>
      <c r="X91" s="125" t="s">
        <v>103</v>
      </c>
    </row>
    <row r="92" spans="1:24" x14ac:dyDescent="0.2">
      <c r="A92" s="151"/>
      <c r="B92" s="151"/>
      <c r="C92" s="151"/>
      <c r="D92" s="150"/>
      <c r="E92" s="150"/>
      <c r="F92" s="150"/>
      <c r="G92" s="28" t="s">
        <v>107</v>
      </c>
      <c r="H92" s="29" t="s">
        <v>35</v>
      </c>
      <c r="I92" s="29"/>
      <c r="J92" s="29" t="s">
        <v>41</v>
      </c>
      <c r="K92" s="29">
        <f>L92+O92</f>
        <v>2</v>
      </c>
      <c r="L92" s="29">
        <f>IF(I92="m",(M92+N92)*2.5*V92/28,(M92+N92)*2*V92/28)</f>
        <v>2</v>
      </c>
      <c r="M92" s="29"/>
      <c r="N92" s="29">
        <v>2</v>
      </c>
      <c r="O92" s="29">
        <f>IF(I92="m",(P92+Q92)*1.5*V92/28,(P92+Q92)*1*V92/28)</f>
        <v>0</v>
      </c>
      <c r="P92" s="29"/>
      <c r="Q92" s="29"/>
      <c r="R92" s="29"/>
      <c r="S92" s="29"/>
      <c r="T92" s="30"/>
      <c r="U92" s="31"/>
      <c r="V92" s="102">
        <v>14</v>
      </c>
      <c r="W92" s="101" t="s">
        <v>105</v>
      </c>
      <c r="X92" s="125" t="s">
        <v>103</v>
      </c>
    </row>
    <row r="93" spans="1:24" x14ac:dyDescent="0.2">
      <c r="A93" s="151">
        <v>12</v>
      </c>
      <c r="B93" s="151" t="s">
        <v>126</v>
      </c>
      <c r="C93" s="151" t="s">
        <v>127</v>
      </c>
      <c r="D93" s="150" t="s">
        <v>126</v>
      </c>
      <c r="E93" s="150" t="s">
        <v>128</v>
      </c>
      <c r="F93" s="150" t="s">
        <v>53</v>
      </c>
      <c r="G93" s="23"/>
      <c r="H93" s="23"/>
      <c r="I93" s="23"/>
      <c r="J93" s="24">
        <v>16</v>
      </c>
      <c r="K93" s="25">
        <f>SUM(K95:K100)</f>
        <v>11</v>
      </c>
      <c r="L93" s="25">
        <f t="shared" ref="L93:Q93" si="49">SUM(L95:L100)</f>
        <v>8</v>
      </c>
      <c r="M93" s="25">
        <f t="shared" si="49"/>
        <v>2</v>
      </c>
      <c r="N93" s="25">
        <f t="shared" si="49"/>
        <v>6</v>
      </c>
      <c r="O93" s="25">
        <f t="shared" si="49"/>
        <v>3</v>
      </c>
      <c r="P93" s="25">
        <f t="shared" si="49"/>
        <v>2</v>
      </c>
      <c r="Q93" s="25">
        <f t="shared" si="49"/>
        <v>4</v>
      </c>
      <c r="R93" s="25">
        <f>J93-K93</f>
        <v>5</v>
      </c>
      <c r="S93" s="25">
        <f>S94/28</f>
        <v>5</v>
      </c>
      <c r="T93" s="25"/>
      <c r="U93" s="25"/>
      <c r="V93" s="103"/>
      <c r="W93" s="110"/>
      <c r="X93" s="6"/>
    </row>
    <row r="94" spans="1:24" ht="15" x14ac:dyDescent="0.25">
      <c r="A94" s="151"/>
      <c r="B94" s="151"/>
      <c r="C94" s="151"/>
      <c r="D94" s="150"/>
      <c r="E94" s="150"/>
      <c r="F94" s="150"/>
      <c r="G94" s="48"/>
      <c r="H94" s="48"/>
      <c r="I94" s="48"/>
      <c r="J94" s="49">
        <v>448</v>
      </c>
      <c r="K94" s="25">
        <f>K93*28</f>
        <v>308</v>
      </c>
      <c r="L94" s="26"/>
      <c r="M94" s="26"/>
      <c r="N94" s="26"/>
      <c r="O94" s="26"/>
      <c r="P94" s="26"/>
      <c r="Q94" s="26"/>
      <c r="R94" s="25">
        <f>J94-K94</f>
        <v>140</v>
      </c>
      <c r="S94" s="25">
        <f>SUM(S95:S100)</f>
        <v>140</v>
      </c>
      <c r="T94" s="25"/>
      <c r="U94" s="25"/>
      <c r="V94" s="103"/>
      <c r="W94" s="110"/>
      <c r="X94" s="6"/>
    </row>
    <row r="95" spans="1:24" x14ac:dyDescent="0.2">
      <c r="A95" s="151"/>
      <c r="B95" s="151"/>
      <c r="C95" s="151"/>
      <c r="D95" s="150"/>
      <c r="E95" s="150"/>
      <c r="F95" s="150"/>
      <c r="G95" s="28" t="s">
        <v>139</v>
      </c>
      <c r="H95" s="29" t="s">
        <v>35</v>
      </c>
      <c r="I95" s="29"/>
      <c r="J95" s="29" t="s">
        <v>144</v>
      </c>
      <c r="K95" s="29">
        <f>L95+O95</f>
        <v>2</v>
      </c>
      <c r="L95" s="29">
        <f>IF(I95="m",(M95+N95)*2.5*V95/28,(M95+N95)*2*V95/28)</f>
        <v>2</v>
      </c>
      <c r="M95" s="29">
        <v>2</v>
      </c>
      <c r="N95" s="29"/>
      <c r="O95" s="29">
        <f>IF(I95="m",(P95+Q95)*1.5*V95/28,(P95+Q95)*1*V95/28)</f>
        <v>0</v>
      </c>
      <c r="P95" s="29"/>
      <c r="Q95" s="29"/>
      <c r="R95" s="29" t="s">
        <v>173</v>
      </c>
      <c r="S95" s="29">
        <v>45</v>
      </c>
      <c r="T95" s="30"/>
      <c r="U95" s="30"/>
      <c r="V95" s="80">
        <v>14</v>
      </c>
      <c r="W95" s="96" t="s">
        <v>232</v>
      </c>
      <c r="X95" s="6" t="s">
        <v>127</v>
      </c>
    </row>
    <row r="96" spans="1:24" x14ac:dyDescent="0.2">
      <c r="A96" s="151"/>
      <c r="B96" s="151"/>
      <c r="C96" s="151"/>
      <c r="D96" s="150"/>
      <c r="E96" s="150"/>
      <c r="F96" s="150"/>
      <c r="G96" s="28" t="s">
        <v>139</v>
      </c>
      <c r="H96" s="29" t="s">
        <v>40</v>
      </c>
      <c r="I96" s="29"/>
      <c r="J96" s="29" t="s">
        <v>167</v>
      </c>
      <c r="K96" s="29">
        <f>L96+O96</f>
        <v>1</v>
      </c>
      <c r="L96" s="29">
        <f t="shared" ref="L96:L161" si="50">IF(I96="m",(M96+N96)*2.5*V96/28,(M96+N96)*2*V96/28)</f>
        <v>0</v>
      </c>
      <c r="M96" s="29"/>
      <c r="N96" s="29"/>
      <c r="O96" s="29">
        <f>IF(I96="m",(P96+Q96)*1.5*V96/28,(P96+Q96)*1*V96/28)</f>
        <v>1</v>
      </c>
      <c r="P96" s="29">
        <v>2</v>
      </c>
      <c r="Q96" s="29"/>
      <c r="R96" s="29" t="s">
        <v>94</v>
      </c>
      <c r="S96" s="29">
        <v>35</v>
      </c>
      <c r="T96" s="30"/>
      <c r="U96" s="30"/>
      <c r="V96" s="80">
        <v>14</v>
      </c>
      <c r="W96" s="101" t="s">
        <v>232</v>
      </c>
      <c r="X96" s="6" t="s">
        <v>127</v>
      </c>
    </row>
    <row r="97" spans="1:24" x14ac:dyDescent="0.2">
      <c r="A97" s="151"/>
      <c r="B97" s="151"/>
      <c r="C97" s="151"/>
      <c r="D97" s="150"/>
      <c r="E97" s="150"/>
      <c r="F97" s="150"/>
      <c r="G97" s="28" t="s">
        <v>83</v>
      </c>
      <c r="H97" s="29" t="s">
        <v>35</v>
      </c>
      <c r="I97" s="29"/>
      <c r="J97" s="29" t="s">
        <v>55</v>
      </c>
      <c r="K97" s="29">
        <f>L97+O97</f>
        <v>3</v>
      </c>
      <c r="L97" s="29">
        <f t="shared" si="50"/>
        <v>3</v>
      </c>
      <c r="M97" s="29"/>
      <c r="N97" s="29">
        <v>3</v>
      </c>
      <c r="O97" s="29">
        <f>IF(I97="m",(P97+Q97)*1.5*V97/28,(P97+Q97)*1*V97/28)</f>
        <v>0</v>
      </c>
      <c r="P97" s="29"/>
      <c r="Q97" s="29"/>
      <c r="R97" s="29" t="s">
        <v>169</v>
      </c>
      <c r="S97" s="29">
        <v>60</v>
      </c>
      <c r="T97" s="30"/>
      <c r="U97" s="30"/>
      <c r="V97" s="80">
        <v>14</v>
      </c>
      <c r="W97" s="96" t="s">
        <v>232</v>
      </c>
      <c r="X97" s="6" t="s">
        <v>127</v>
      </c>
    </row>
    <row r="98" spans="1:24" x14ac:dyDescent="0.2">
      <c r="A98" s="151"/>
      <c r="B98" s="151"/>
      <c r="C98" s="151"/>
      <c r="D98" s="150"/>
      <c r="E98" s="150"/>
      <c r="F98" s="150"/>
      <c r="G98" s="46" t="s">
        <v>83</v>
      </c>
      <c r="H98" s="36" t="s">
        <v>40</v>
      </c>
      <c r="I98" s="29"/>
      <c r="J98" s="29" t="s">
        <v>59</v>
      </c>
      <c r="K98" s="29">
        <f t="shared" ref="K98" si="51">L98+O98</f>
        <v>1</v>
      </c>
      <c r="L98" s="29">
        <f t="shared" si="50"/>
        <v>0</v>
      </c>
      <c r="M98" s="29"/>
      <c r="N98" s="29"/>
      <c r="O98" s="29">
        <f t="shared" ref="O98" si="52">IF(I98="m",(P98+Q98)*1.5*V98/28,(P98+Q98)*1*V98/28)</f>
        <v>1</v>
      </c>
      <c r="P98" s="29"/>
      <c r="Q98" s="29">
        <v>2</v>
      </c>
      <c r="R98" s="29"/>
      <c r="S98" s="29"/>
      <c r="T98" s="30"/>
      <c r="U98" s="30"/>
      <c r="V98" s="80">
        <v>14</v>
      </c>
      <c r="W98" s="96" t="s">
        <v>232</v>
      </c>
      <c r="X98" s="6" t="s">
        <v>127</v>
      </c>
    </row>
    <row r="99" spans="1:24" x14ac:dyDescent="0.2">
      <c r="A99" s="151"/>
      <c r="B99" s="151"/>
      <c r="C99" s="151"/>
      <c r="D99" s="150"/>
      <c r="E99" s="150"/>
      <c r="F99" s="150"/>
      <c r="G99" s="46" t="s">
        <v>83</v>
      </c>
      <c r="H99" s="36" t="s">
        <v>48</v>
      </c>
      <c r="I99" s="29"/>
      <c r="J99" s="29" t="s">
        <v>59</v>
      </c>
      <c r="K99" s="29">
        <f>L99+O99</f>
        <v>1</v>
      </c>
      <c r="L99" s="29">
        <f t="shared" si="50"/>
        <v>0</v>
      </c>
      <c r="M99" s="29"/>
      <c r="N99" s="29"/>
      <c r="O99" s="29">
        <f>IF(I99="m",(P99+Q99)*1.5*V99/28,(P99+Q99)*1*V99/28)</f>
        <v>1</v>
      </c>
      <c r="P99" s="29"/>
      <c r="Q99" s="29">
        <v>2</v>
      </c>
      <c r="R99" s="29"/>
      <c r="S99" s="29"/>
      <c r="T99" s="34"/>
      <c r="U99" s="31"/>
      <c r="V99" s="102">
        <v>14</v>
      </c>
      <c r="W99" s="101" t="s">
        <v>232</v>
      </c>
      <c r="X99" s="6" t="s">
        <v>127</v>
      </c>
    </row>
    <row r="100" spans="1:24" x14ac:dyDescent="0.2">
      <c r="A100" s="154"/>
      <c r="B100" s="154"/>
      <c r="C100" s="151"/>
      <c r="D100" s="150"/>
      <c r="E100" s="150"/>
      <c r="F100" s="150"/>
      <c r="G100" s="28" t="s">
        <v>97</v>
      </c>
      <c r="H100" s="29" t="s">
        <v>48</v>
      </c>
      <c r="I100" s="29"/>
      <c r="J100" s="29" t="s">
        <v>61</v>
      </c>
      <c r="K100" s="29">
        <f>L100+O100</f>
        <v>3</v>
      </c>
      <c r="L100" s="29">
        <f t="shared" si="50"/>
        <v>3</v>
      </c>
      <c r="M100" s="29"/>
      <c r="N100" s="29">
        <v>3</v>
      </c>
      <c r="O100" s="29">
        <f>IF(I100="m",(P100+Q100)*1.5*V100/28,(P100+Q100)*1*V100/28)</f>
        <v>0</v>
      </c>
      <c r="P100" s="29"/>
      <c r="Q100" s="29"/>
      <c r="R100" s="29"/>
      <c r="S100" s="29"/>
      <c r="T100" s="47"/>
      <c r="U100" s="31"/>
      <c r="V100" s="102">
        <v>14</v>
      </c>
      <c r="W100" s="101" t="s">
        <v>232</v>
      </c>
      <c r="X100" s="6" t="s">
        <v>127</v>
      </c>
    </row>
    <row r="101" spans="1:24" x14ac:dyDescent="0.2">
      <c r="A101" s="147">
        <v>13</v>
      </c>
      <c r="B101" s="147" t="s">
        <v>126</v>
      </c>
      <c r="C101" s="185" t="s">
        <v>166</v>
      </c>
      <c r="D101" s="157" t="s">
        <v>126</v>
      </c>
      <c r="E101" s="157" t="s">
        <v>185</v>
      </c>
      <c r="F101" s="157" t="s">
        <v>53</v>
      </c>
      <c r="G101" s="23"/>
      <c r="H101" s="23"/>
      <c r="I101" s="23"/>
      <c r="J101" s="24">
        <v>16</v>
      </c>
      <c r="K101" s="25">
        <f t="shared" ref="K101:Q101" si="53">SUM(K103:K108)</f>
        <v>11</v>
      </c>
      <c r="L101" s="25">
        <f t="shared" si="53"/>
        <v>7</v>
      </c>
      <c r="M101" s="25">
        <f t="shared" si="53"/>
        <v>5</v>
      </c>
      <c r="N101" s="25">
        <f t="shared" si="53"/>
        <v>2</v>
      </c>
      <c r="O101" s="25">
        <f t="shared" si="53"/>
        <v>4</v>
      </c>
      <c r="P101" s="25">
        <f t="shared" si="53"/>
        <v>6</v>
      </c>
      <c r="Q101" s="25">
        <f t="shared" si="53"/>
        <v>2</v>
      </c>
      <c r="R101" s="25">
        <f>J101-K101</f>
        <v>5</v>
      </c>
      <c r="S101" s="25">
        <f>S102/28</f>
        <v>5</v>
      </c>
      <c r="T101" s="25"/>
      <c r="U101" s="25"/>
      <c r="V101" s="103"/>
      <c r="W101" s="110"/>
      <c r="X101" s="6"/>
    </row>
    <row r="102" spans="1:24" ht="15" x14ac:dyDescent="0.25">
      <c r="A102" s="147"/>
      <c r="B102" s="147"/>
      <c r="C102" s="186"/>
      <c r="D102" s="149"/>
      <c r="E102" s="149"/>
      <c r="F102" s="149"/>
      <c r="G102" s="48"/>
      <c r="H102" s="48"/>
      <c r="I102" s="48"/>
      <c r="J102" s="49">
        <v>448</v>
      </c>
      <c r="K102" s="25">
        <f>K101*28</f>
        <v>308</v>
      </c>
      <c r="L102" s="26"/>
      <c r="M102" s="26"/>
      <c r="N102" s="26"/>
      <c r="O102" s="26"/>
      <c r="P102" s="26"/>
      <c r="Q102" s="26"/>
      <c r="R102" s="25">
        <f>J102-K102</f>
        <v>140</v>
      </c>
      <c r="S102" s="25">
        <f>SUM(S103:S108)</f>
        <v>140</v>
      </c>
      <c r="T102" s="25"/>
      <c r="U102" s="25"/>
      <c r="V102" s="103"/>
      <c r="W102" s="110"/>
      <c r="X102" s="6"/>
    </row>
    <row r="103" spans="1:24" ht="24" customHeight="1" x14ac:dyDescent="0.2">
      <c r="A103" s="147"/>
      <c r="B103" s="147"/>
      <c r="C103" s="186"/>
      <c r="D103" s="149"/>
      <c r="E103" s="149"/>
      <c r="F103" s="149"/>
      <c r="G103" s="28" t="s">
        <v>165</v>
      </c>
      <c r="H103" s="29" t="s">
        <v>48</v>
      </c>
      <c r="I103" s="29"/>
      <c r="J103" s="29" t="s">
        <v>61</v>
      </c>
      <c r="K103" s="29">
        <f t="shared" ref="K103" si="54">L103+O103</f>
        <v>2</v>
      </c>
      <c r="L103" s="29">
        <f t="shared" si="50"/>
        <v>2</v>
      </c>
      <c r="M103" s="29"/>
      <c r="N103" s="29">
        <v>2</v>
      </c>
      <c r="O103" s="29">
        <f t="shared" ref="O103" si="55">IF(I103="m",(P103+Q103)*1.5*V103/28,(P103+Q103)*1*V103/28)</f>
        <v>0</v>
      </c>
      <c r="P103" s="29"/>
      <c r="Q103" s="29"/>
      <c r="R103" s="29" t="s">
        <v>173</v>
      </c>
      <c r="S103" s="29">
        <v>45</v>
      </c>
      <c r="T103" s="30"/>
      <c r="U103" s="30"/>
      <c r="V103" s="80">
        <v>14</v>
      </c>
      <c r="W103" s="96" t="s">
        <v>135</v>
      </c>
      <c r="X103" s="6" t="s">
        <v>166</v>
      </c>
    </row>
    <row r="104" spans="1:24" s="56" customFormat="1" x14ac:dyDescent="0.2">
      <c r="A104" s="184"/>
      <c r="B104" s="184"/>
      <c r="C104" s="187"/>
      <c r="D104" s="158"/>
      <c r="E104" s="158"/>
      <c r="F104" s="158"/>
      <c r="G104" s="57" t="s">
        <v>206</v>
      </c>
      <c r="H104" s="58" t="s">
        <v>48</v>
      </c>
      <c r="I104" s="58"/>
      <c r="J104" s="58" t="s">
        <v>167</v>
      </c>
      <c r="K104" s="58">
        <f t="shared" ref="K104" si="56">L104+O104</f>
        <v>1</v>
      </c>
      <c r="L104" s="29">
        <f t="shared" si="50"/>
        <v>0</v>
      </c>
      <c r="M104" s="58"/>
      <c r="N104" s="58"/>
      <c r="O104" s="58">
        <f t="shared" ref="O104" si="57">IF(I104="m",(P104+Q104)*1.5*V104/28,(P104+Q104)*1*V104/28)</f>
        <v>1</v>
      </c>
      <c r="P104" s="58"/>
      <c r="Q104" s="58">
        <v>2</v>
      </c>
      <c r="R104" s="29" t="s">
        <v>169</v>
      </c>
      <c r="S104" s="29">
        <v>60</v>
      </c>
      <c r="T104" s="30"/>
      <c r="U104" s="30"/>
      <c r="V104" s="80">
        <v>14</v>
      </c>
      <c r="W104" s="96" t="s">
        <v>135</v>
      </c>
      <c r="X104" s="6" t="s">
        <v>166</v>
      </c>
    </row>
    <row r="105" spans="1:24" x14ac:dyDescent="0.2">
      <c r="A105" s="147"/>
      <c r="B105" s="147"/>
      <c r="C105" s="186"/>
      <c r="D105" s="149"/>
      <c r="E105" s="149"/>
      <c r="F105" s="149"/>
      <c r="G105" s="28" t="s">
        <v>159</v>
      </c>
      <c r="H105" s="29" t="s">
        <v>40</v>
      </c>
      <c r="I105" s="29"/>
      <c r="J105" s="29" t="s">
        <v>36</v>
      </c>
      <c r="K105" s="29">
        <f t="shared" ref="K105:K106" si="58">L105+O105</f>
        <v>3</v>
      </c>
      <c r="L105" s="29">
        <f t="shared" si="50"/>
        <v>3</v>
      </c>
      <c r="M105" s="29">
        <v>3</v>
      </c>
      <c r="N105" s="29"/>
      <c r="O105" s="29">
        <f t="shared" ref="O105:O106" si="59">IF(I105="m",(P105+Q105)*1.5*V105/28,(P105+Q105)*1*V105/28)</f>
        <v>0</v>
      </c>
      <c r="P105" s="29"/>
      <c r="Q105" s="29"/>
      <c r="R105" s="29" t="s">
        <v>94</v>
      </c>
      <c r="S105" s="29">
        <v>35</v>
      </c>
      <c r="T105" s="30"/>
      <c r="U105" s="30"/>
      <c r="V105" s="80">
        <v>14</v>
      </c>
      <c r="W105" s="96" t="s">
        <v>135</v>
      </c>
      <c r="X105" s="6" t="s">
        <v>166</v>
      </c>
    </row>
    <row r="106" spans="1:24" x14ac:dyDescent="0.2">
      <c r="A106" s="147"/>
      <c r="B106" s="147"/>
      <c r="C106" s="186"/>
      <c r="D106" s="149"/>
      <c r="E106" s="149"/>
      <c r="F106" s="149"/>
      <c r="G106" s="28" t="s">
        <v>159</v>
      </c>
      <c r="H106" s="29" t="s">
        <v>40</v>
      </c>
      <c r="I106" s="29"/>
      <c r="J106" s="29" t="s">
        <v>51</v>
      </c>
      <c r="K106" s="29">
        <f t="shared" si="58"/>
        <v>1</v>
      </c>
      <c r="L106" s="29">
        <f t="shared" si="50"/>
        <v>0</v>
      </c>
      <c r="M106" s="29"/>
      <c r="N106" s="29"/>
      <c r="O106" s="29">
        <f t="shared" si="59"/>
        <v>1</v>
      </c>
      <c r="P106" s="29">
        <v>2</v>
      </c>
      <c r="Q106" s="29"/>
      <c r="R106" s="29"/>
      <c r="S106" s="29"/>
      <c r="T106" s="30"/>
      <c r="U106" s="30"/>
      <c r="V106" s="80">
        <v>14</v>
      </c>
      <c r="W106" s="96" t="s">
        <v>135</v>
      </c>
      <c r="X106" s="6" t="s">
        <v>166</v>
      </c>
    </row>
    <row r="107" spans="1:24" x14ac:dyDescent="0.2">
      <c r="A107" s="147"/>
      <c r="B107" s="147"/>
      <c r="C107" s="186"/>
      <c r="D107" s="149"/>
      <c r="E107" s="149"/>
      <c r="F107" s="149"/>
      <c r="G107" s="28" t="s">
        <v>182</v>
      </c>
      <c r="H107" s="29" t="s">
        <v>48</v>
      </c>
      <c r="I107" s="29"/>
      <c r="J107" s="29" t="s">
        <v>167</v>
      </c>
      <c r="K107" s="29">
        <f>L107+O107</f>
        <v>2</v>
      </c>
      <c r="L107" s="29">
        <f>IF(I107="m",(M107+N107)*2.5*V107/28,(M107+N107)*2*V107/28)</f>
        <v>0</v>
      </c>
      <c r="M107" s="29"/>
      <c r="N107" s="29"/>
      <c r="O107" s="29">
        <f t="shared" ref="O107" si="60">IF(I107="m",(P107+Q107)*1.5*V107/28,(P107+Q107)*1*V107/28)</f>
        <v>2</v>
      </c>
      <c r="P107" s="29">
        <v>4</v>
      </c>
      <c r="Q107" s="29"/>
      <c r="R107" s="29"/>
      <c r="S107" s="29"/>
      <c r="T107" s="30"/>
      <c r="U107" s="30"/>
      <c r="V107" s="80">
        <v>14</v>
      </c>
      <c r="W107" s="96" t="s">
        <v>135</v>
      </c>
      <c r="X107" s="6" t="s">
        <v>166</v>
      </c>
    </row>
    <row r="108" spans="1:24" x14ac:dyDescent="0.2">
      <c r="A108" s="147"/>
      <c r="B108" s="147"/>
      <c r="C108" s="186"/>
      <c r="D108" s="149"/>
      <c r="E108" s="149"/>
      <c r="F108" s="149"/>
      <c r="G108" s="28" t="s">
        <v>182</v>
      </c>
      <c r="H108" s="29" t="s">
        <v>48</v>
      </c>
      <c r="I108" s="29"/>
      <c r="J108" s="29" t="s">
        <v>61</v>
      </c>
      <c r="K108" s="29">
        <f>L108+O108</f>
        <v>2</v>
      </c>
      <c r="L108" s="29">
        <f t="shared" si="50"/>
        <v>2</v>
      </c>
      <c r="M108" s="29">
        <v>2</v>
      </c>
      <c r="N108" s="29"/>
      <c r="O108" s="29">
        <f>IF(I108="m",(P108+Q108)*1.5*V108/28,(P108+Q108)*1*V108/28)</f>
        <v>0</v>
      </c>
      <c r="P108" s="29"/>
      <c r="Q108" s="29"/>
      <c r="R108" s="29"/>
      <c r="S108" s="29"/>
      <c r="T108" s="30"/>
      <c r="U108" s="30"/>
      <c r="V108" s="80">
        <v>14</v>
      </c>
      <c r="W108" s="96" t="s">
        <v>135</v>
      </c>
      <c r="X108" s="6" t="s">
        <v>166</v>
      </c>
    </row>
    <row r="109" spans="1:24" x14ac:dyDescent="0.2">
      <c r="A109" s="188">
        <v>14</v>
      </c>
      <c r="B109" s="190" t="s">
        <v>30</v>
      </c>
      <c r="C109" s="151" t="s">
        <v>120</v>
      </c>
      <c r="D109" s="148" t="s">
        <v>126</v>
      </c>
      <c r="E109" s="148" t="s">
        <v>264</v>
      </c>
      <c r="F109" s="183" t="s">
        <v>53</v>
      </c>
      <c r="G109" s="23"/>
      <c r="H109" s="23"/>
      <c r="I109" s="23"/>
      <c r="J109" s="24">
        <v>16</v>
      </c>
      <c r="K109" s="25">
        <f t="shared" ref="K109:Q109" si="61">SUM(K111:K116)</f>
        <v>11</v>
      </c>
      <c r="L109" s="25">
        <f t="shared" si="61"/>
        <v>6</v>
      </c>
      <c r="M109" s="25">
        <f t="shared" si="61"/>
        <v>4</v>
      </c>
      <c r="N109" s="25">
        <f t="shared" si="61"/>
        <v>2</v>
      </c>
      <c r="O109" s="25">
        <f t="shared" si="61"/>
        <v>5</v>
      </c>
      <c r="P109" s="25">
        <f t="shared" si="61"/>
        <v>4</v>
      </c>
      <c r="Q109" s="25">
        <f t="shared" si="61"/>
        <v>6</v>
      </c>
      <c r="R109" s="25">
        <f>J109-K109</f>
        <v>5</v>
      </c>
      <c r="S109" s="25">
        <f>S110/28</f>
        <v>5</v>
      </c>
      <c r="T109" s="25"/>
      <c r="U109" s="25"/>
      <c r="V109" s="103"/>
      <c r="W109" s="110"/>
      <c r="X109" s="6"/>
    </row>
    <row r="110" spans="1:24" ht="15" x14ac:dyDescent="0.25">
      <c r="A110" s="189"/>
      <c r="B110" s="191"/>
      <c r="C110" s="151"/>
      <c r="D110" s="149"/>
      <c r="E110" s="149"/>
      <c r="F110" s="177"/>
      <c r="G110" s="53"/>
      <c r="H110" s="48"/>
      <c r="I110" s="48"/>
      <c r="J110" s="49">
        <v>448</v>
      </c>
      <c r="K110" s="25">
        <f>K109*28</f>
        <v>308</v>
      </c>
      <c r="L110" s="26"/>
      <c r="M110" s="26"/>
      <c r="N110" s="26"/>
      <c r="O110" s="26"/>
      <c r="P110" s="26"/>
      <c r="Q110" s="26"/>
      <c r="R110" s="25">
        <f>J110-K110</f>
        <v>140</v>
      </c>
      <c r="S110" s="25">
        <f>SUM(S111:S116)</f>
        <v>140</v>
      </c>
      <c r="T110" s="27"/>
      <c r="U110" s="27"/>
      <c r="V110" s="104"/>
      <c r="W110" s="111"/>
      <c r="X110" s="6"/>
    </row>
    <row r="111" spans="1:24" x14ac:dyDescent="0.2">
      <c r="A111" s="189"/>
      <c r="B111" s="191"/>
      <c r="C111" s="151"/>
      <c r="D111" s="149"/>
      <c r="E111" s="149"/>
      <c r="F111" s="177"/>
      <c r="G111" s="46" t="s">
        <v>125</v>
      </c>
      <c r="H111" s="36" t="s">
        <v>40</v>
      </c>
      <c r="I111" s="29"/>
      <c r="J111" s="29" t="s">
        <v>51</v>
      </c>
      <c r="K111" s="29">
        <f>L111+O111</f>
        <v>2</v>
      </c>
      <c r="L111" s="29">
        <f t="shared" si="50"/>
        <v>0</v>
      </c>
      <c r="M111" s="29"/>
      <c r="N111" s="29"/>
      <c r="O111" s="29">
        <f>IF(I111="m",(P111+Q111)*1.5*V111/28,(P111+Q111)*1*V111/28)</f>
        <v>2</v>
      </c>
      <c r="P111" s="29">
        <v>4</v>
      </c>
      <c r="Q111" s="29"/>
      <c r="R111" s="29" t="s">
        <v>173</v>
      </c>
      <c r="S111" s="29">
        <v>45</v>
      </c>
      <c r="T111" s="74"/>
      <c r="U111" s="31"/>
      <c r="V111" s="102">
        <v>14</v>
      </c>
      <c r="W111" s="101" t="s">
        <v>121</v>
      </c>
      <c r="X111" s="6" t="s">
        <v>120</v>
      </c>
    </row>
    <row r="112" spans="1:24" x14ac:dyDescent="0.2">
      <c r="A112" s="189"/>
      <c r="B112" s="191"/>
      <c r="C112" s="151"/>
      <c r="D112" s="149"/>
      <c r="E112" s="149"/>
      <c r="F112" s="177"/>
      <c r="G112" s="46" t="s">
        <v>158</v>
      </c>
      <c r="H112" s="36" t="s">
        <v>35</v>
      </c>
      <c r="I112" s="29"/>
      <c r="J112" s="29" t="s">
        <v>61</v>
      </c>
      <c r="K112" s="29">
        <f>L112+O112</f>
        <v>2</v>
      </c>
      <c r="L112" s="29">
        <f t="shared" si="50"/>
        <v>2</v>
      </c>
      <c r="M112" s="29">
        <v>2</v>
      </c>
      <c r="N112" s="29"/>
      <c r="O112" s="29">
        <f>IF(I112="m",(P112+Q112)*1.5*V112/28,(P112+Q112)*1*V112/28)</f>
        <v>0</v>
      </c>
      <c r="P112" s="29"/>
      <c r="Q112" s="29"/>
      <c r="R112" s="29" t="s">
        <v>94</v>
      </c>
      <c r="S112" s="29">
        <v>35</v>
      </c>
      <c r="T112" s="47"/>
      <c r="U112" s="31"/>
      <c r="V112" s="102">
        <v>14</v>
      </c>
      <c r="W112" s="101" t="s">
        <v>121</v>
      </c>
      <c r="X112" s="6" t="s">
        <v>120</v>
      </c>
    </row>
    <row r="113" spans="1:24" x14ac:dyDescent="0.2">
      <c r="A113" s="189"/>
      <c r="B113" s="191"/>
      <c r="C113" s="151"/>
      <c r="D113" s="149"/>
      <c r="E113" s="149"/>
      <c r="F113" s="177"/>
      <c r="G113" s="76" t="s">
        <v>239</v>
      </c>
      <c r="H113" s="36" t="s">
        <v>48</v>
      </c>
      <c r="I113" s="29"/>
      <c r="J113" s="29" t="s">
        <v>61</v>
      </c>
      <c r="K113" s="29">
        <f>L113+O113</f>
        <v>2</v>
      </c>
      <c r="L113" s="29">
        <f>IF(I113="m",(M113+N113)*2.5*V113/28,(M113+N113)*2*V113/28)</f>
        <v>2</v>
      </c>
      <c r="M113" s="29"/>
      <c r="N113" s="29">
        <v>2</v>
      </c>
      <c r="O113" s="29">
        <f>IF(I113="m",(P113+Q113)*1.5*V113/28,(P113+Q113)*1*V113/28)</f>
        <v>0</v>
      </c>
      <c r="P113" s="29"/>
      <c r="Q113" s="29"/>
      <c r="R113" s="29" t="s">
        <v>169</v>
      </c>
      <c r="S113" s="29">
        <v>60</v>
      </c>
      <c r="T113" s="89"/>
      <c r="U113" s="89"/>
      <c r="V113" s="102">
        <v>14</v>
      </c>
      <c r="W113" s="101" t="s">
        <v>121</v>
      </c>
      <c r="X113" s="6" t="s">
        <v>120</v>
      </c>
    </row>
    <row r="114" spans="1:24" x14ac:dyDescent="0.2">
      <c r="A114" s="189"/>
      <c r="B114" s="191"/>
      <c r="C114" s="151"/>
      <c r="D114" s="149"/>
      <c r="E114" s="149"/>
      <c r="F114" s="177"/>
      <c r="G114" s="76" t="s">
        <v>239</v>
      </c>
      <c r="H114" s="36" t="s">
        <v>48</v>
      </c>
      <c r="I114" s="29"/>
      <c r="J114" s="29" t="s">
        <v>167</v>
      </c>
      <c r="K114" s="29">
        <f>L114+O114</f>
        <v>2</v>
      </c>
      <c r="L114" s="29">
        <f>IF(I114="m",(M114+N114)*2.5*V114/28,(M114+N114)*2*V114/28)</f>
        <v>0</v>
      </c>
      <c r="M114" s="29"/>
      <c r="N114" s="29"/>
      <c r="O114" s="29">
        <f>IF(I114="m",(P114+Q114)*1.5*V114/28,(P114+Q114)*1*V114/28)</f>
        <v>2</v>
      </c>
      <c r="P114" s="29"/>
      <c r="Q114" s="29">
        <v>4</v>
      </c>
      <c r="R114" s="29"/>
      <c r="S114" s="29"/>
      <c r="T114" s="89"/>
      <c r="U114" s="89"/>
      <c r="V114" s="102">
        <v>14</v>
      </c>
      <c r="W114" s="101" t="s">
        <v>121</v>
      </c>
      <c r="X114" s="6" t="s">
        <v>120</v>
      </c>
    </row>
    <row r="115" spans="1:24" x14ac:dyDescent="0.2">
      <c r="A115" s="189"/>
      <c r="B115" s="191"/>
      <c r="C115" s="151"/>
      <c r="D115" s="149"/>
      <c r="E115" s="149"/>
      <c r="F115" s="177"/>
      <c r="G115" s="46" t="s">
        <v>124</v>
      </c>
      <c r="H115" s="36" t="s">
        <v>40</v>
      </c>
      <c r="I115" s="29"/>
      <c r="J115" s="29" t="s">
        <v>167</v>
      </c>
      <c r="K115" s="29">
        <f>L115+O115</f>
        <v>1</v>
      </c>
      <c r="L115" s="29">
        <f>IF(I115="m",(M115+N115)*2.5*V115/28,(M115+N115)*2*V115/28)</f>
        <v>0</v>
      </c>
      <c r="M115" s="29"/>
      <c r="N115" s="29"/>
      <c r="O115" s="29">
        <f>IF(I115="m",(P115+Q115)*1.5*V115/28,(P115+Q115)*1*V115/28)</f>
        <v>1</v>
      </c>
      <c r="P115" s="29"/>
      <c r="Q115" s="29">
        <v>2</v>
      </c>
      <c r="R115" s="29"/>
      <c r="S115" s="29"/>
      <c r="T115" s="37"/>
      <c r="U115" s="37"/>
      <c r="V115" s="102">
        <v>14</v>
      </c>
      <c r="W115" s="101" t="s">
        <v>121</v>
      </c>
      <c r="X115" s="6" t="s">
        <v>120</v>
      </c>
    </row>
    <row r="116" spans="1:24" x14ac:dyDescent="0.2">
      <c r="A116" s="189"/>
      <c r="B116" s="191"/>
      <c r="C116" s="151"/>
      <c r="D116" s="149"/>
      <c r="E116" s="149"/>
      <c r="F116" s="177"/>
      <c r="G116" s="46" t="s">
        <v>123</v>
      </c>
      <c r="H116" s="36" t="s">
        <v>35</v>
      </c>
      <c r="I116" s="29"/>
      <c r="J116" s="29" t="s">
        <v>41</v>
      </c>
      <c r="K116" s="29">
        <f t="shared" ref="K116" si="62">L116+O116</f>
        <v>2</v>
      </c>
      <c r="L116" s="29">
        <f t="shared" si="50"/>
        <v>2</v>
      </c>
      <c r="M116" s="29">
        <v>2</v>
      </c>
      <c r="N116" s="29"/>
      <c r="O116" s="29">
        <f t="shared" ref="O116" si="63">IF(I116="m",(P116+Q116)*1.5*V116/28,(P116+Q116)*1*V116/28)</f>
        <v>0</v>
      </c>
      <c r="P116" s="29"/>
      <c r="Q116" s="29"/>
      <c r="R116" s="29"/>
      <c r="S116" s="29"/>
      <c r="T116" s="30"/>
      <c r="U116" s="30"/>
      <c r="V116" s="80">
        <v>14</v>
      </c>
      <c r="W116" s="96" t="s">
        <v>121</v>
      </c>
      <c r="X116" s="6" t="s">
        <v>120</v>
      </c>
    </row>
    <row r="117" spans="1:24" x14ac:dyDescent="0.2">
      <c r="A117" s="144">
        <v>15</v>
      </c>
      <c r="B117" s="155" t="s">
        <v>126</v>
      </c>
      <c r="C117" s="155" t="s">
        <v>238</v>
      </c>
      <c r="D117" s="148" t="s">
        <v>126</v>
      </c>
      <c r="E117" s="148"/>
      <c r="F117" s="180" t="s">
        <v>53</v>
      </c>
      <c r="G117" s="134"/>
      <c r="H117" s="23"/>
      <c r="I117" s="23"/>
      <c r="J117" s="24">
        <v>16</v>
      </c>
      <c r="K117" s="25">
        <f t="shared" ref="K117:Q117" si="64">SUM(K119:K123)</f>
        <v>11</v>
      </c>
      <c r="L117" s="25">
        <f t="shared" si="64"/>
        <v>6</v>
      </c>
      <c r="M117" s="25">
        <f t="shared" si="64"/>
        <v>2</v>
      </c>
      <c r="N117" s="25">
        <f t="shared" si="64"/>
        <v>4</v>
      </c>
      <c r="O117" s="25">
        <f t="shared" si="64"/>
        <v>5</v>
      </c>
      <c r="P117" s="25">
        <f t="shared" si="64"/>
        <v>6</v>
      </c>
      <c r="Q117" s="25">
        <f t="shared" si="64"/>
        <v>4</v>
      </c>
      <c r="R117" s="25">
        <f>J117-K117</f>
        <v>5</v>
      </c>
      <c r="S117" s="25">
        <f>S118/28</f>
        <v>5</v>
      </c>
      <c r="T117" s="25"/>
      <c r="U117" s="25"/>
      <c r="V117" s="103"/>
      <c r="W117" s="110"/>
      <c r="X117" s="6"/>
    </row>
    <row r="118" spans="1:24" ht="15" x14ac:dyDescent="0.25">
      <c r="A118" s="145"/>
      <c r="B118" s="156"/>
      <c r="C118" s="156"/>
      <c r="D118" s="149"/>
      <c r="E118" s="149"/>
      <c r="F118" s="181"/>
      <c r="G118" s="50"/>
      <c r="H118" s="48"/>
      <c r="I118" s="48"/>
      <c r="J118" s="49">
        <v>448</v>
      </c>
      <c r="K118" s="25">
        <f>K117*28</f>
        <v>308</v>
      </c>
      <c r="L118" s="26"/>
      <c r="M118" s="26"/>
      <c r="N118" s="26"/>
      <c r="O118" s="26"/>
      <c r="P118" s="26"/>
      <c r="Q118" s="26"/>
      <c r="R118" s="25">
        <f>J118-K118</f>
        <v>140</v>
      </c>
      <c r="S118" s="25">
        <f>SUM(S119:S123)</f>
        <v>140</v>
      </c>
      <c r="T118" s="25"/>
      <c r="U118" s="25"/>
      <c r="V118" s="103"/>
      <c r="W118" s="110"/>
      <c r="X118" s="6"/>
    </row>
    <row r="119" spans="1:24" x14ac:dyDescent="0.2">
      <c r="A119" s="145"/>
      <c r="B119" s="156"/>
      <c r="C119" s="156"/>
      <c r="D119" s="149"/>
      <c r="E119" s="149"/>
      <c r="F119" s="181"/>
      <c r="G119" s="78" t="s">
        <v>116</v>
      </c>
      <c r="H119" s="29" t="s">
        <v>117</v>
      </c>
      <c r="I119" s="29"/>
      <c r="J119" s="29" t="s">
        <v>55</v>
      </c>
      <c r="K119" s="29">
        <f t="shared" ref="K119" si="65">L119+O119</f>
        <v>4</v>
      </c>
      <c r="L119" s="29">
        <f t="shared" si="50"/>
        <v>4</v>
      </c>
      <c r="M119" s="29"/>
      <c r="N119" s="29">
        <v>4</v>
      </c>
      <c r="O119" s="29">
        <f t="shared" ref="O119" si="66">IF(I119="m",(P119+Q119)*1.5*V119/28,(P119+Q119)*1*V119/28)</f>
        <v>0</v>
      </c>
      <c r="P119" s="29"/>
      <c r="Q119" s="29"/>
      <c r="R119" s="29" t="s">
        <v>173</v>
      </c>
      <c r="S119" s="29">
        <v>45</v>
      </c>
      <c r="T119" s="75"/>
      <c r="U119" s="31"/>
      <c r="V119" s="102">
        <v>14</v>
      </c>
      <c r="W119" s="114" t="s">
        <v>177</v>
      </c>
      <c r="X119" s="6" t="s">
        <v>177</v>
      </c>
    </row>
    <row r="120" spans="1:24" x14ac:dyDescent="0.2">
      <c r="A120" s="145"/>
      <c r="B120" s="156"/>
      <c r="C120" s="156"/>
      <c r="D120" s="149"/>
      <c r="E120" s="149"/>
      <c r="F120" s="181"/>
      <c r="G120" s="78" t="s">
        <v>116</v>
      </c>
      <c r="H120" s="29" t="s">
        <v>117</v>
      </c>
      <c r="I120" s="29"/>
      <c r="J120" s="29" t="s">
        <v>74</v>
      </c>
      <c r="K120" s="29">
        <f>L120+O120</f>
        <v>2</v>
      </c>
      <c r="L120" s="29">
        <f t="shared" si="50"/>
        <v>0</v>
      </c>
      <c r="M120" s="29"/>
      <c r="N120" s="29"/>
      <c r="O120" s="29">
        <f>IF(I120="m",(P120+Q120)*1.5*V120/28,(P120+Q120)*1*V120/28)</f>
        <v>2</v>
      </c>
      <c r="P120" s="29"/>
      <c r="Q120" s="29">
        <v>4</v>
      </c>
      <c r="R120" s="29" t="s">
        <v>169</v>
      </c>
      <c r="S120" s="29">
        <v>60</v>
      </c>
      <c r="T120" s="75"/>
      <c r="U120" s="31"/>
      <c r="V120" s="102">
        <v>14</v>
      </c>
      <c r="W120" s="114" t="s">
        <v>177</v>
      </c>
      <c r="X120" s="6" t="s">
        <v>177</v>
      </c>
    </row>
    <row r="121" spans="1:24" x14ac:dyDescent="0.2">
      <c r="A121" s="145"/>
      <c r="B121" s="156"/>
      <c r="C121" s="156"/>
      <c r="D121" s="149"/>
      <c r="E121" s="149"/>
      <c r="F121" s="181"/>
      <c r="G121" s="57" t="s">
        <v>114</v>
      </c>
      <c r="H121" s="29" t="s">
        <v>151</v>
      </c>
      <c r="I121" s="29"/>
      <c r="J121" s="29" t="s">
        <v>58</v>
      </c>
      <c r="K121" s="29">
        <f>L121+O121</f>
        <v>2</v>
      </c>
      <c r="L121" s="29">
        <f>IF(I121="m",(M121+N121)*2.5*V121/28,(M121+N121)*2*V121/28)</f>
        <v>0</v>
      </c>
      <c r="M121" s="29"/>
      <c r="N121" s="29"/>
      <c r="O121" s="29">
        <f>IF(I121="m",(P121+Q121)*1.5*V121/28,(P121+Q121)*1*V121/28)</f>
        <v>2</v>
      </c>
      <c r="P121" s="29">
        <v>4</v>
      </c>
      <c r="Q121" s="29"/>
      <c r="R121" s="29" t="s">
        <v>94</v>
      </c>
      <c r="S121" s="29">
        <v>35</v>
      </c>
      <c r="T121" s="30"/>
      <c r="U121" s="30"/>
      <c r="V121" s="80">
        <v>14</v>
      </c>
      <c r="W121" s="114" t="s">
        <v>177</v>
      </c>
      <c r="X121" s="6" t="s">
        <v>177</v>
      </c>
    </row>
    <row r="122" spans="1:24" x14ac:dyDescent="0.2">
      <c r="A122" s="145"/>
      <c r="B122" s="156"/>
      <c r="C122" s="156"/>
      <c r="D122" s="149"/>
      <c r="E122" s="149"/>
      <c r="F122" s="181"/>
      <c r="G122" s="78" t="s">
        <v>132</v>
      </c>
      <c r="H122" s="29" t="s">
        <v>117</v>
      </c>
      <c r="I122" s="29"/>
      <c r="J122" s="29" t="s">
        <v>74</v>
      </c>
      <c r="K122" s="29">
        <f>L122+O122</f>
        <v>1</v>
      </c>
      <c r="L122" s="29">
        <f t="shared" si="50"/>
        <v>0</v>
      </c>
      <c r="M122" s="29"/>
      <c r="N122" s="29"/>
      <c r="O122" s="29">
        <f>IF(I122="m",(P122+Q122)*1.5*V122/28,(P122+Q122)*1*V122/28)</f>
        <v>1</v>
      </c>
      <c r="P122" s="29">
        <v>2</v>
      </c>
      <c r="Q122" s="29"/>
      <c r="R122" s="29"/>
      <c r="S122" s="29"/>
      <c r="T122" s="75"/>
      <c r="U122" s="31"/>
      <c r="V122" s="102">
        <v>14</v>
      </c>
      <c r="W122" s="114" t="s">
        <v>177</v>
      </c>
      <c r="X122" s="6" t="s">
        <v>177</v>
      </c>
    </row>
    <row r="123" spans="1:24" x14ac:dyDescent="0.2">
      <c r="A123" s="146"/>
      <c r="B123" s="160"/>
      <c r="C123" s="160"/>
      <c r="D123" s="159"/>
      <c r="E123" s="159"/>
      <c r="F123" s="182"/>
      <c r="G123" s="78" t="s">
        <v>132</v>
      </c>
      <c r="H123" s="29" t="s">
        <v>117</v>
      </c>
      <c r="I123" s="29"/>
      <c r="J123" s="29" t="s">
        <v>55</v>
      </c>
      <c r="K123" s="29">
        <f t="shared" ref="K123" si="67">L123+O123</f>
        <v>2</v>
      </c>
      <c r="L123" s="29">
        <f t="shared" si="50"/>
        <v>2</v>
      </c>
      <c r="M123" s="58">
        <v>2</v>
      </c>
      <c r="N123" s="29"/>
      <c r="O123" s="29">
        <f>IF(I123="m",(P123+Q123)*1.5*V123/28,(P123+Q123)*1*V123/28)</f>
        <v>0</v>
      </c>
      <c r="P123" s="29"/>
      <c r="Q123" s="29"/>
      <c r="R123" s="29"/>
      <c r="S123" s="29"/>
      <c r="T123" s="75"/>
      <c r="U123" s="31"/>
      <c r="V123" s="102">
        <v>14</v>
      </c>
      <c r="W123" s="114" t="s">
        <v>177</v>
      </c>
      <c r="X123" s="6" t="s">
        <v>177</v>
      </c>
    </row>
    <row r="124" spans="1:24" x14ac:dyDescent="0.2">
      <c r="A124" s="144">
        <v>16</v>
      </c>
      <c r="B124" s="155" t="s">
        <v>126</v>
      </c>
      <c r="C124" s="155" t="s">
        <v>214</v>
      </c>
      <c r="D124" s="148" t="s">
        <v>126</v>
      </c>
      <c r="E124" s="148"/>
      <c r="F124" s="180" t="s">
        <v>53</v>
      </c>
      <c r="G124" s="77"/>
      <c r="H124" s="23"/>
      <c r="I124" s="23"/>
      <c r="J124" s="24">
        <v>16</v>
      </c>
      <c r="K124" s="25">
        <f>SUM(K126:K133)</f>
        <v>11</v>
      </c>
      <c r="L124" s="25">
        <f t="shared" ref="L124" si="68">SUM(L126:L133)</f>
        <v>8</v>
      </c>
      <c r="M124" s="25">
        <f t="shared" ref="M124:Q124" si="69">SUM(M126:M133)</f>
        <v>4</v>
      </c>
      <c r="N124" s="25">
        <f t="shared" si="69"/>
        <v>4</v>
      </c>
      <c r="O124" s="25">
        <f t="shared" si="69"/>
        <v>3</v>
      </c>
      <c r="P124" s="25">
        <f t="shared" si="69"/>
        <v>3</v>
      </c>
      <c r="Q124" s="25">
        <f t="shared" si="69"/>
        <v>3</v>
      </c>
      <c r="R124" s="25">
        <f>J124-K124</f>
        <v>5</v>
      </c>
      <c r="S124" s="25">
        <f>S125/28</f>
        <v>5</v>
      </c>
      <c r="T124" s="25"/>
      <c r="U124" s="25"/>
      <c r="V124" s="103"/>
      <c r="W124" s="110"/>
      <c r="X124" s="6"/>
    </row>
    <row r="125" spans="1:24" ht="15" x14ac:dyDescent="0.25">
      <c r="A125" s="145"/>
      <c r="B125" s="156"/>
      <c r="C125" s="156"/>
      <c r="D125" s="149"/>
      <c r="E125" s="149"/>
      <c r="F125" s="181"/>
      <c r="G125" s="50"/>
      <c r="H125" s="48"/>
      <c r="I125" s="48"/>
      <c r="J125" s="49">
        <v>448</v>
      </c>
      <c r="K125" s="25">
        <f>K124*28</f>
        <v>308</v>
      </c>
      <c r="L125" s="26"/>
      <c r="M125" s="26"/>
      <c r="N125" s="26"/>
      <c r="O125" s="26"/>
      <c r="P125" s="26"/>
      <c r="Q125" s="26"/>
      <c r="R125" s="25">
        <f>J125-K125</f>
        <v>140</v>
      </c>
      <c r="S125" s="25">
        <f>SUM(S126:S133)</f>
        <v>140</v>
      </c>
      <c r="T125" s="25"/>
      <c r="U125" s="25"/>
      <c r="V125" s="103"/>
      <c r="W125" s="110"/>
      <c r="X125" s="6"/>
    </row>
    <row r="126" spans="1:24" x14ac:dyDescent="0.2">
      <c r="A126" s="145"/>
      <c r="B126" s="156"/>
      <c r="C126" s="156"/>
      <c r="D126" s="149"/>
      <c r="E126" s="149"/>
      <c r="F126" s="181"/>
      <c r="G126" s="78" t="s">
        <v>147</v>
      </c>
      <c r="H126" s="29" t="s">
        <v>117</v>
      </c>
      <c r="I126" s="29"/>
      <c r="J126" s="29" t="s">
        <v>41</v>
      </c>
      <c r="K126" s="29">
        <f t="shared" ref="K126:K127" si="70">L126+O126</f>
        <v>2</v>
      </c>
      <c r="L126" s="29">
        <f t="shared" si="50"/>
        <v>2</v>
      </c>
      <c r="M126" s="29">
        <v>2</v>
      </c>
      <c r="N126" s="29"/>
      <c r="O126" s="29">
        <f t="shared" ref="O126:O127" si="71">IF(I126="m",(P126+Q126)*1.5*V126/28,(P126+Q126)*1*V126/28)</f>
        <v>0</v>
      </c>
      <c r="P126" s="29"/>
      <c r="Q126" s="29"/>
      <c r="R126" s="29" t="s">
        <v>173</v>
      </c>
      <c r="S126" s="29">
        <v>45</v>
      </c>
      <c r="T126" s="75"/>
      <c r="U126" s="75"/>
      <c r="V126" s="102">
        <v>14</v>
      </c>
      <c r="W126" s="101" t="s">
        <v>214</v>
      </c>
      <c r="X126" s="6" t="s">
        <v>214</v>
      </c>
    </row>
    <row r="127" spans="1:24" x14ac:dyDescent="0.2">
      <c r="A127" s="145"/>
      <c r="B127" s="156"/>
      <c r="C127" s="156"/>
      <c r="D127" s="149"/>
      <c r="E127" s="149"/>
      <c r="F127" s="181"/>
      <c r="G127" s="78" t="s">
        <v>147</v>
      </c>
      <c r="H127" s="29" t="s">
        <v>117</v>
      </c>
      <c r="I127" s="29"/>
      <c r="J127" s="29" t="s">
        <v>71</v>
      </c>
      <c r="K127" s="29">
        <f t="shared" si="70"/>
        <v>0.5</v>
      </c>
      <c r="L127" s="29">
        <f t="shared" si="50"/>
        <v>0</v>
      </c>
      <c r="M127" s="29"/>
      <c r="N127" s="29"/>
      <c r="O127" s="29">
        <f t="shared" si="71"/>
        <v>0.5</v>
      </c>
      <c r="P127" s="29">
        <v>1</v>
      </c>
      <c r="Q127" s="29"/>
      <c r="R127" s="29" t="s">
        <v>169</v>
      </c>
      <c r="S127" s="29">
        <v>60</v>
      </c>
      <c r="T127" s="75"/>
      <c r="U127" s="75"/>
      <c r="V127" s="102">
        <v>14</v>
      </c>
      <c r="W127" s="101" t="s">
        <v>214</v>
      </c>
      <c r="X127" s="6" t="s">
        <v>214</v>
      </c>
    </row>
    <row r="128" spans="1:24" x14ac:dyDescent="0.2">
      <c r="A128" s="145"/>
      <c r="B128" s="156"/>
      <c r="C128" s="156"/>
      <c r="D128" s="149"/>
      <c r="E128" s="149"/>
      <c r="F128" s="181"/>
      <c r="G128" s="78" t="s">
        <v>149</v>
      </c>
      <c r="H128" s="29" t="s">
        <v>117</v>
      </c>
      <c r="I128" s="29"/>
      <c r="J128" s="29" t="s">
        <v>41</v>
      </c>
      <c r="K128" s="29">
        <f t="shared" ref="K128:K129" si="72">L128+O128</f>
        <v>2</v>
      </c>
      <c r="L128" s="29">
        <f t="shared" si="50"/>
        <v>2</v>
      </c>
      <c r="M128" s="29"/>
      <c r="N128" s="29">
        <v>2</v>
      </c>
      <c r="O128" s="29">
        <f t="shared" ref="O128:O129" si="73">IF(I128="m",(P128+Q128)*1.5*V128/28,(P128+Q128)*1*V128/28)</f>
        <v>0</v>
      </c>
      <c r="P128" s="29"/>
      <c r="Q128" s="29"/>
      <c r="R128" s="29" t="s">
        <v>94</v>
      </c>
      <c r="S128" s="29">
        <v>35</v>
      </c>
      <c r="T128" s="75"/>
      <c r="U128" s="75"/>
      <c r="V128" s="102">
        <v>14</v>
      </c>
      <c r="W128" s="101" t="s">
        <v>214</v>
      </c>
      <c r="X128" s="6" t="s">
        <v>214</v>
      </c>
    </row>
    <row r="129" spans="1:24" x14ac:dyDescent="0.2">
      <c r="A129" s="145"/>
      <c r="B129" s="156"/>
      <c r="C129" s="156"/>
      <c r="D129" s="149"/>
      <c r="E129" s="149"/>
      <c r="F129" s="181"/>
      <c r="G129" s="78" t="s">
        <v>149</v>
      </c>
      <c r="H129" s="29" t="s">
        <v>117</v>
      </c>
      <c r="I129" s="29"/>
      <c r="J129" s="29" t="s">
        <v>71</v>
      </c>
      <c r="K129" s="29">
        <f t="shared" si="72"/>
        <v>0.5</v>
      </c>
      <c r="L129" s="29">
        <f t="shared" si="50"/>
        <v>0</v>
      </c>
      <c r="M129" s="29"/>
      <c r="N129" s="29"/>
      <c r="O129" s="29">
        <f t="shared" si="73"/>
        <v>0.5</v>
      </c>
      <c r="P129" s="29"/>
      <c r="Q129" s="29">
        <v>1</v>
      </c>
      <c r="R129" s="29"/>
      <c r="S129" s="29"/>
      <c r="T129" s="75"/>
      <c r="U129" s="75"/>
      <c r="V129" s="102">
        <v>14</v>
      </c>
      <c r="W129" s="101" t="s">
        <v>214</v>
      </c>
      <c r="X129" s="6" t="s">
        <v>214</v>
      </c>
    </row>
    <row r="130" spans="1:24" x14ac:dyDescent="0.2">
      <c r="A130" s="145"/>
      <c r="B130" s="156"/>
      <c r="C130" s="156"/>
      <c r="D130" s="149"/>
      <c r="E130" s="149"/>
      <c r="F130" s="181"/>
      <c r="G130" s="78" t="s">
        <v>212</v>
      </c>
      <c r="H130" s="29" t="s">
        <v>117</v>
      </c>
      <c r="I130" s="29"/>
      <c r="J130" s="29" t="s">
        <v>61</v>
      </c>
      <c r="K130" s="29">
        <f t="shared" ref="K130" si="74">L130+O130</f>
        <v>2</v>
      </c>
      <c r="L130" s="29">
        <f t="shared" si="50"/>
        <v>2</v>
      </c>
      <c r="M130" s="29"/>
      <c r="N130" s="29">
        <v>2</v>
      </c>
      <c r="O130" s="29">
        <f t="shared" ref="O130" si="75">IF(I130="m",(P130+Q130)*1.5*V130/28,(P130+Q130)*1*V130/28)</f>
        <v>0</v>
      </c>
      <c r="P130" s="29"/>
      <c r="Q130" s="29"/>
      <c r="R130" s="29"/>
      <c r="S130" s="29"/>
      <c r="T130" s="74"/>
      <c r="U130" s="31"/>
      <c r="V130" s="102">
        <v>14</v>
      </c>
      <c r="W130" s="101" t="s">
        <v>214</v>
      </c>
      <c r="X130" s="6" t="s">
        <v>214</v>
      </c>
    </row>
    <row r="131" spans="1:24" x14ac:dyDescent="0.2">
      <c r="A131" s="145"/>
      <c r="B131" s="156"/>
      <c r="C131" s="156"/>
      <c r="D131" s="149"/>
      <c r="E131" s="149"/>
      <c r="F131" s="181"/>
      <c r="G131" s="78" t="s">
        <v>212</v>
      </c>
      <c r="H131" s="29" t="s">
        <v>117</v>
      </c>
      <c r="I131" s="29"/>
      <c r="J131" s="29" t="s">
        <v>43</v>
      </c>
      <c r="K131" s="29">
        <f>L131+O131</f>
        <v>1</v>
      </c>
      <c r="L131" s="29">
        <f t="shared" si="50"/>
        <v>0</v>
      </c>
      <c r="M131" s="29"/>
      <c r="N131" s="29"/>
      <c r="O131" s="29">
        <f>IF(I131="m",(P131+Q131)*1.5*V131/28,(P131+Q131)*1*V131/28)</f>
        <v>1</v>
      </c>
      <c r="P131" s="29"/>
      <c r="Q131" s="29">
        <v>2</v>
      </c>
      <c r="R131" s="29"/>
      <c r="S131" s="29"/>
      <c r="T131" s="74"/>
      <c r="U131" s="31"/>
      <c r="V131" s="102">
        <v>14</v>
      </c>
      <c r="W131" s="101" t="s">
        <v>214</v>
      </c>
      <c r="X131" s="6" t="s">
        <v>214</v>
      </c>
    </row>
    <row r="132" spans="1:24" ht="12.75" customHeight="1" x14ac:dyDescent="0.2">
      <c r="A132" s="145"/>
      <c r="B132" s="156"/>
      <c r="C132" s="156"/>
      <c r="D132" s="149"/>
      <c r="E132" s="149"/>
      <c r="F132" s="181"/>
      <c r="G132" s="78" t="s">
        <v>213</v>
      </c>
      <c r="H132" s="29" t="s">
        <v>117</v>
      </c>
      <c r="I132" s="29"/>
      <c r="J132" s="29" t="s">
        <v>36</v>
      </c>
      <c r="K132" s="29">
        <f>L132+O132</f>
        <v>2</v>
      </c>
      <c r="L132" s="29">
        <f t="shared" si="50"/>
        <v>2</v>
      </c>
      <c r="M132" s="29">
        <v>2</v>
      </c>
      <c r="N132" s="29"/>
      <c r="O132" s="29">
        <f>IF(I132="m",(P132+Q132)*1.5*V132/28,(P132+Q132)*1*V132/28)</f>
        <v>0</v>
      </c>
      <c r="P132" s="29"/>
      <c r="Q132" s="29"/>
      <c r="R132" s="29"/>
      <c r="S132" s="29"/>
      <c r="T132" s="74"/>
      <c r="U132" s="31"/>
      <c r="V132" s="102">
        <v>14</v>
      </c>
      <c r="W132" s="101" t="s">
        <v>214</v>
      </c>
      <c r="X132" s="6" t="s">
        <v>214</v>
      </c>
    </row>
    <row r="133" spans="1:24" ht="12.75" customHeight="1" x14ac:dyDescent="0.2">
      <c r="A133" s="146"/>
      <c r="B133" s="160"/>
      <c r="C133" s="160"/>
      <c r="D133" s="159"/>
      <c r="E133" s="159"/>
      <c r="F133" s="182"/>
      <c r="G133" s="78" t="s">
        <v>213</v>
      </c>
      <c r="H133" s="29" t="s">
        <v>117</v>
      </c>
      <c r="I133" s="29"/>
      <c r="J133" s="29" t="s">
        <v>75</v>
      </c>
      <c r="K133" s="29">
        <f t="shared" ref="K133" si="76">L133+O133</f>
        <v>1</v>
      </c>
      <c r="L133" s="29">
        <f t="shared" si="50"/>
        <v>0</v>
      </c>
      <c r="M133" s="29"/>
      <c r="N133" s="29"/>
      <c r="O133" s="29">
        <f>IF(I133="m",(P133+Q133)*1.5*V133/28,(P133+Q133)*1*V133/28)</f>
        <v>1</v>
      </c>
      <c r="P133" s="29">
        <v>2</v>
      </c>
      <c r="Q133" s="29"/>
      <c r="R133" s="29"/>
      <c r="S133" s="29"/>
      <c r="T133" s="74"/>
      <c r="U133" s="31"/>
      <c r="V133" s="102">
        <v>14</v>
      </c>
      <c r="W133" s="101" t="s">
        <v>214</v>
      </c>
      <c r="X133" s="6" t="s">
        <v>214</v>
      </c>
    </row>
    <row r="134" spans="1:24" ht="12.75" customHeight="1" x14ac:dyDescent="0.25">
      <c r="A134" s="137">
        <v>17</v>
      </c>
      <c r="B134" s="147" t="s">
        <v>126</v>
      </c>
      <c r="C134" s="147" t="s">
        <v>218</v>
      </c>
      <c r="D134" s="143"/>
      <c r="E134" s="143"/>
      <c r="F134" s="143"/>
      <c r="G134" s="50"/>
      <c r="H134" s="48"/>
      <c r="I134" s="48"/>
      <c r="J134" s="24">
        <v>16</v>
      </c>
      <c r="K134" s="25">
        <f>SUM(K136:K141)</f>
        <v>11.25</v>
      </c>
      <c r="L134" s="25">
        <f t="shared" ref="L134" si="77">SUM(L136:L141)</f>
        <v>7.5</v>
      </c>
      <c r="M134" s="25">
        <f t="shared" ref="M134:Q134" si="78">SUM(M136:M141)</f>
        <v>3</v>
      </c>
      <c r="N134" s="25">
        <f t="shared" si="78"/>
        <v>4</v>
      </c>
      <c r="O134" s="25">
        <f t="shared" si="78"/>
        <v>3.75</v>
      </c>
      <c r="P134" s="25">
        <f t="shared" si="78"/>
        <v>2</v>
      </c>
      <c r="Q134" s="25">
        <f t="shared" si="78"/>
        <v>5</v>
      </c>
      <c r="R134" s="25">
        <f>J134-K134</f>
        <v>4.75</v>
      </c>
      <c r="S134" s="25">
        <f>S135/28</f>
        <v>4.75</v>
      </c>
      <c r="T134" s="25"/>
      <c r="U134" s="25"/>
      <c r="V134" s="103"/>
      <c r="W134" s="116"/>
      <c r="X134" s="90"/>
    </row>
    <row r="135" spans="1:24" ht="12.75" customHeight="1" x14ac:dyDescent="0.25">
      <c r="A135" s="138"/>
      <c r="B135" s="147"/>
      <c r="C135" s="147"/>
      <c r="D135" s="143"/>
      <c r="E135" s="143"/>
      <c r="F135" s="143"/>
      <c r="G135" s="128"/>
      <c r="H135" s="48"/>
      <c r="I135" s="48"/>
      <c r="J135" s="49">
        <v>448</v>
      </c>
      <c r="K135" s="25">
        <f>K134*28</f>
        <v>315</v>
      </c>
      <c r="L135" s="26"/>
      <c r="M135" s="26"/>
      <c r="N135" s="26"/>
      <c r="O135" s="26"/>
      <c r="P135" s="26"/>
      <c r="Q135" s="26"/>
      <c r="R135" s="25">
        <f>J135-K135</f>
        <v>133</v>
      </c>
      <c r="S135" s="25">
        <f>SUM(S136:S141)</f>
        <v>133</v>
      </c>
      <c r="T135" s="48"/>
      <c r="U135" s="48"/>
      <c r="V135" s="107"/>
      <c r="W135" s="116"/>
      <c r="X135" s="90"/>
    </row>
    <row r="136" spans="1:24" ht="12.75" customHeight="1" x14ac:dyDescent="0.2">
      <c r="A136" s="138"/>
      <c r="B136" s="147"/>
      <c r="C136" s="147"/>
      <c r="D136" s="143"/>
      <c r="E136" s="143"/>
      <c r="F136" s="143"/>
      <c r="G136" s="129" t="s">
        <v>133</v>
      </c>
      <c r="H136" s="36" t="s">
        <v>48</v>
      </c>
      <c r="I136" s="29"/>
      <c r="J136" s="29" t="s">
        <v>61</v>
      </c>
      <c r="K136" s="29">
        <f t="shared" ref="K136" si="79">L136+O136</f>
        <v>3</v>
      </c>
      <c r="L136" s="29">
        <f>IF(I136="m",(M136+N136)*2.5*V136/28,(M136+N136)*2*V136/28)</f>
        <v>3</v>
      </c>
      <c r="M136" s="29">
        <v>3</v>
      </c>
      <c r="N136" s="29"/>
      <c r="O136" s="29">
        <f>IF(I136="m",(P136+Q136)*1.5*V136/28,(P136+Q136)*1*V136/28)</f>
        <v>0</v>
      </c>
      <c r="P136" s="29"/>
      <c r="Q136" s="29"/>
      <c r="R136" s="29" t="s">
        <v>173</v>
      </c>
      <c r="S136" s="29">
        <v>45</v>
      </c>
      <c r="T136" s="34"/>
      <c r="U136" s="31"/>
      <c r="V136" s="102">
        <v>14</v>
      </c>
      <c r="W136" s="101" t="s">
        <v>221</v>
      </c>
      <c r="X136" s="6" t="s">
        <v>259</v>
      </c>
    </row>
    <row r="137" spans="1:24" ht="12.75" customHeight="1" x14ac:dyDescent="0.2">
      <c r="A137" s="138"/>
      <c r="B137" s="147"/>
      <c r="C137" s="147"/>
      <c r="D137" s="143"/>
      <c r="E137" s="143"/>
      <c r="F137" s="143"/>
      <c r="G137" s="129" t="s">
        <v>133</v>
      </c>
      <c r="H137" s="36" t="s">
        <v>48</v>
      </c>
      <c r="I137" s="29"/>
      <c r="J137" s="29" t="s">
        <v>167</v>
      </c>
      <c r="K137" s="29">
        <f>L137+O137</f>
        <v>1</v>
      </c>
      <c r="L137" s="29">
        <f>IF(I137="m",(M137+N137)*2.5*V137/28,(M137+N137)*2*V137/28)</f>
        <v>0</v>
      </c>
      <c r="M137" s="29"/>
      <c r="N137" s="29"/>
      <c r="O137" s="29">
        <f>IF(I137="m",(P137+Q137)*1.5*V137/28,(P137+Q137)*1*V137/28)</f>
        <v>1</v>
      </c>
      <c r="P137" s="29">
        <v>2</v>
      </c>
      <c r="Q137" s="29"/>
      <c r="R137" s="29" t="s">
        <v>94</v>
      </c>
      <c r="S137" s="29">
        <v>28</v>
      </c>
      <c r="T137" s="30"/>
      <c r="U137" s="30"/>
      <c r="V137" s="80">
        <v>14</v>
      </c>
      <c r="W137" s="96" t="s">
        <v>221</v>
      </c>
      <c r="X137" s="6" t="s">
        <v>259</v>
      </c>
    </row>
    <row r="138" spans="1:24" ht="12.75" customHeight="1" x14ac:dyDescent="0.2">
      <c r="A138" s="138"/>
      <c r="B138" s="147"/>
      <c r="C138" s="147"/>
      <c r="D138" s="143"/>
      <c r="E138" s="143"/>
      <c r="F138" s="143"/>
      <c r="G138" s="129" t="s">
        <v>156</v>
      </c>
      <c r="H138" s="36" t="s">
        <v>157</v>
      </c>
      <c r="I138" s="29"/>
      <c r="J138" s="29" t="s">
        <v>41</v>
      </c>
      <c r="K138" s="29">
        <f t="shared" ref="K138" si="80">L138+O138</f>
        <v>2</v>
      </c>
      <c r="L138" s="29">
        <f>IF(I138="m",(M138+N138)*2.5*V138/28,(M138+N138)*2*V138/28)</f>
        <v>2</v>
      </c>
      <c r="M138" s="29"/>
      <c r="N138" s="29">
        <v>2</v>
      </c>
      <c r="O138" s="29">
        <f t="shared" ref="O138" si="81">IF(I138="m",(P138+Q138)*1.5*V138/28,(P138+Q138)*1*V138/28)</f>
        <v>0</v>
      </c>
      <c r="P138" s="29"/>
      <c r="Q138" s="29"/>
      <c r="R138" s="29" t="s">
        <v>169</v>
      </c>
      <c r="S138" s="29">
        <v>60</v>
      </c>
      <c r="T138" s="47"/>
      <c r="U138" s="31"/>
      <c r="V138" s="102">
        <v>14</v>
      </c>
      <c r="W138" s="114" t="s">
        <v>221</v>
      </c>
      <c r="X138" s="6" t="s">
        <v>259</v>
      </c>
    </row>
    <row r="139" spans="1:24" ht="12.75" customHeight="1" x14ac:dyDescent="0.2">
      <c r="A139" s="138"/>
      <c r="B139" s="147"/>
      <c r="C139" s="147"/>
      <c r="D139" s="143"/>
      <c r="E139" s="143"/>
      <c r="F139" s="143"/>
      <c r="G139" s="130" t="s">
        <v>202</v>
      </c>
      <c r="H139" s="29" t="s">
        <v>157</v>
      </c>
      <c r="I139" s="29"/>
      <c r="J139" s="29" t="s">
        <v>168</v>
      </c>
      <c r="K139" s="29">
        <f>L139+O139</f>
        <v>2</v>
      </c>
      <c r="L139" s="29">
        <f t="shared" ref="L139" si="82">IF(I139="m",(M139+N139)*2.5*V139/28,(M139+N139)*2*V139/28)</f>
        <v>0</v>
      </c>
      <c r="M139" s="29"/>
      <c r="N139" s="29"/>
      <c r="O139" s="29">
        <f>IF(I139="m",(P139+Q139)*1.5*V139/28,(P139+Q139)*1*V139/28)</f>
        <v>2</v>
      </c>
      <c r="P139" s="29"/>
      <c r="Q139" s="29">
        <v>4</v>
      </c>
      <c r="R139" s="29"/>
      <c r="S139" s="29"/>
      <c r="T139" s="30"/>
      <c r="U139" s="30"/>
      <c r="V139" s="80">
        <v>14</v>
      </c>
      <c r="W139" s="101" t="s">
        <v>221</v>
      </c>
      <c r="X139" s="6" t="s">
        <v>259</v>
      </c>
    </row>
    <row r="140" spans="1:24" ht="12.75" customHeight="1" x14ac:dyDescent="0.2">
      <c r="A140" s="138"/>
      <c r="B140" s="147"/>
      <c r="C140" s="147"/>
      <c r="D140" s="143"/>
      <c r="E140" s="143"/>
      <c r="F140" s="143"/>
      <c r="G140" s="131" t="s">
        <v>174</v>
      </c>
      <c r="H140" s="36" t="s">
        <v>163</v>
      </c>
      <c r="I140" s="29" t="s">
        <v>164</v>
      </c>
      <c r="J140" s="29" t="s">
        <v>55</v>
      </c>
      <c r="K140" s="29">
        <f t="shared" ref="K140" si="83">L140+O140</f>
        <v>2.5</v>
      </c>
      <c r="L140" s="29">
        <f>IF(I140="m",(M140+N140)*2.5*V140/28,(M140+N140)*2*V140/28)</f>
        <v>2.5</v>
      </c>
      <c r="M140" s="29"/>
      <c r="N140" s="29">
        <v>2</v>
      </c>
      <c r="O140" s="29">
        <f t="shared" ref="O140" si="84">IF(I140="m",(P140+Q140)*1.5*V140/28,(P140+Q140)*1*V140/28)</f>
        <v>0</v>
      </c>
      <c r="P140" s="29"/>
      <c r="Q140" s="29"/>
      <c r="R140" s="29"/>
      <c r="S140" s="29"/>
      <c r="T140" s="37"/>
      <c r="U140" s="31"/>
      <c r="V140" s="102">
        <v>14</v>
      </c>
      <c r="W140" s="101" t="s">
        <v>221</v>
      </c>
      <c r="X140" s="6" t="s">
        <v>259</v>
      </c>
    </row>
    <row r="141" spans="1:24" ht="12.75" customHeight="1" x14ac:dyDescent="0.2">
      <c r="A141" s="139"/>
      <c r="B141" s="147"/>
      <c r="C141" s="147"/>
      <c r="D141" s="143"/>
      <c r="E141" s="143"/>
      <c r="F141" s="143"/>
      <c r="G141" s="131" t="s">
        <v>174</v>
      </c>
      <c r="H141" s="36" t="s">
        <v>163</v>
      </c>
      <c r="I141" s="29" t="s">
        <v>164</v>
      </c>
      <c r="J141" s="29" t="s">
        <v>74</v>
      </c>
      <c r="K141" s="29">
        <f>L141+O141</f>
        <v>0.75</v>
      </c>
      <c r="L141" s="29">
        <f>IF(I141="m",(M141+N141)*2.5*V141/28,(M141+N141)*2*V141/28)</f>
        <v>0</v>
      </c>
      <c r="M141" s="29"/>
      <c r="N141" s="29"/>
      <c r="O141" s="29">
        <f>IF(I141="m",(P141+Q141)*1.5*V141/28,(P141+Q141)*1*V141/28)</f>
        <v>0.75</v>
      </c>
      <c r="P141" s="29"/>
      <c r="Q141" s="29">
        <v>1</v>
      </c>
      <c r="R141" s="29"/>
      <c r="S141" s="29"/>
      <c r="T141" s="37"/>
      <c r="U141" s="31"/>
      <c r="V141" s="102">
        <v>14</v>
      </c>
      <c r="W141" s="101" t="s">
        <v>221</v>
      </c>
      <c r="X141" s="6" t="s">
        <v>259</v>
      </c>
    </row>
    <row r="142" spans="1:24" ht="12.75" customHeight="1" x14ac:dyDescent="0.25">
      <c r="A142" s="137">
        <v>18</v>
      </c>
      <c r="B142" s="137" t="s">
        <v>126</v>
      </c>
      <c r="C142" s="147" t="s">
        <v>179</v>
      </c>
      <c r="D142" s="143"/>
      <c r="E142" s="143"/>
      <c r="F142" s="143"/>
      <c r="G142" s="50"/>
      <c r="H142" s="48"/>
      <c r="I142" s="48"/>
      <c r="J142" s="24">
        <v>16</v>
      </c>
      <c r="K142" s="25">
        <f t="shared" ref="K142:Q142" si="85">SUM(K144:K154)</f>
        <v>11</v>
      </c>
      <c r="L142" s="25">
        <f t="shared" si="85"/>
        <v>4</v>
      </c>
      <c r="M142" s="25">
        <f t="shared" si="85"/>
        <v>2</v>
      </c>
      <c r="N142" s="25">
        <f t="shared" si="85"/>
        <v>2</v>
      </c>
      <c r="O142" s="25">
        <f t="shared" si="85"/>
        <v>7</v>
      </c>
      <c r="P142" s="25">
        <f t="shared" si="85"/>
        <v>6</v>
      </c>
      <c r="Q142" s="25">
        <f t="shared" si="85"/>
        <v>8</v>
      </c>
      <c r="R142" s="25">
        <f>J142-K142</f>
        <v>5</v>
      </c>
      <c r="S142" s="25">
        <f>S143/28</f>
        <v>5</v>
      </c>
      <c r="T142" s="25"/>
      <c r="U142" s="25"/>
      <c r="V142" s="103"/>
      <c r="W142" s="116"/>
      <c r="X142" s="6"/>
    </row>
    <row r="143" spans="1:24" ht="12.75" customHeight="1" x14ac:dyDescent="0.25">
      <c r="A143" s="138"/>
      <c r="B143" s="138"/>
      <c r="C143" s="147"/>
      <c r="D143" s="143"/>
      <c r="E143" s="143"/>
      <c r="F143" s="143"/>
      <c r="G143" s="128"/>
      <c r="H143" s="48"/>
      <c r="I143" s="48"/>
      <c r="J143" s="49">
        <v>448</v>
      </c>
      <c r="K143" s="25">
        <f>K142*28</f>
        <v>308</v>
      </c>
      <c r="L143" s="26"/>
      <c r="M143" s="26"/>
      <c r="N143" s="26"/>
      <c r="O143" s="26"/>
      <c r="P143" s="26"/>
      <c r="Q143" s="26"/>
      <c r="R143" s="25">
        <f>J143-K143</f>
        <v>140</v>
      </c>
      <c r="S143" s="25">
        <f>SUM(S144:S154)</f>
        <v>140</v>
      </c>
      <c r="T143" s="48"/>
      <c r="U143" s="48"/>
      <c r="V143" s="107"/>
      <c r="W143" s="116"/>
      <c r="X143" s="6"/>
    </row>
    <row r="144" spans="1:24" ht="12.75" customHeight="1" x14ac:dyDescent="0.2">
      <c r="A144" s="138"/>
      <c r="B144" s="138"/>
      <c r="C144" s="147"/>
      <c r="D144" s="143"/>
      <c r="E144" s="143"/>
      <c r="F144" s="143"/>
      <c r="G144" s="129" t="s">
        <v>54</v>
      </c>
      <c r="H144" s="36" t="s">
        <v>35</v>
      </c>
      <c r="I144" s="29"/>
      <c r="J144" s="29" t="s">
        <v>55</v>
      </c>
      <c r="K144" s="29">
        <f t="shared" ref="K144:K154" si="86">L144+O144</f>
        <v>2</v>
      </c>
      <c r="L144" s="29">
        <f t="shared" ref="L144:L151" si="87">IF(I144="m",(M144+N144)*2.5*V144/28,(M144+N144)*2*V144/28)</f>
        <v>2</v>
      </c>
      <c r="M144" s="29">
        <v>2</v>
      </c>
      <c r="N144" s="29"/>
      <c r="O144" s="29">
        <f>IF(I144="m",(P144+Q144)*1.5*V144/28,(P144+Q144)*1*V144/28)</f>
        <v>0</v>
      </c>
      <c r="P144" s="29"/>
      <c r="Q144" s="29"/>
      <c r="R144" s="29" t="s">
        <v>173</v>
      </c>
      <c r="S144" s="29">
        <v>45</v>
      </c>
      <c r="T144" s="30"/>
      <c r="U144" s="31"/>
      <c r="V144" s="102">
        <v>14</v>
      </c>
      <c r="W144" s="101" t="s">
        <v>56</v>
      </c>
      <c r="X144" s="6" t="s">
        <v>255</v>
      </c>
    </row>
    <row r="145" spans="1:24" ht="12.75" customHeight="1" x14ac:dyDescent="0.2">
      <c r="A145" s="138"/>
      <c r="B145" s="138"/>
      <c r="C145" s="147"/>
      <c r="D145" s="143"/>
      <c r="E145" s="143"/>
      <c r="F145" s="143"/>
      <c r="G145" s="129" t="s">
        <v>57</v>
      </c>
      <c r="H145" s="36" t="s">
        <v>35</v>
      </c>
      <c r="I145" s="29"/>
      <c r="J145" s="29" t="s">
        <v>55</v>
      </c>
      <c r="K145" s="29">
        <f t="shared" si="86"/>
        <v>2</v>
      </c>
      <c r="L145" s="29">
        <f t="shared" si="87"/>
        <v>2</v>
      </c>
      <c r="M145" s="29"/>
      <c r="N145" s="29">
        <v>2</v>
      </c>
      <c r="O145" s="29">
        <f t="shared" ref="O145" si="88">IF(I145="m",(P145+Q145)*1.5*V145/28,(P145+Q145)*1*V145/28)</f>
        <v>0</v>
      </c>
      <c r="P145" s="29"/>
      <c r="Q145" s="29"/>
      <c r="R145" s="29" t="s">
        <v>169</v>
      </c>
      <c r="S145" s="29">
        <v>60</v>
      </c>
      <c r="T145" s="30"/>
      <c r="U145" s="31"/>
      <c r="V145" s="102">
        <v>14</v>
      </c>
      <c r="W145" s="101" t="s">
        <v>56</v>
      </c>
      <c r="X145" s="6" t="s">
        <v>255</v>
      </c>
    </row>
    <row r="146" spans="1:24" ht="12.75" customHeight="1" x14ac:dyDescent="0.2">
      <c r="A146" s="138"/>
      <c r="B146" s="138"/>
      <c r="C146" s="147"/>
      <c r="D146" s="143"/>
      <c r="E146" s="143"/>
      <c r="F146" s="143"/>
      <c r="G146" s="131" t="s">
        <v>54</v>
      </c>
      <c r="H146" s="36" t="s">
        <v>140</v>
      </c>
      <c r="I146" s="29"/>
      <c r="J146" s="29" t="s">
        <v>74</v>
      </c>
      <c r="K146" s="29">
        <f t="shared" si="86"/>
        <v>0.5</v>
      </c>
      <c r="L146" s="29">
        <f t="shared" si="87"/>
        <v>0</v>
      </c>
      <c r="M146" s="29"/>
      <c r="N146" s="29"/>
      <c r="O146" s="29">
        <f t="shared" ref="O146:O154" si="89">IF(I146="m",(P146+Q146)*1.5*V146/28,(P146+Q146)*1*V146/28)</f>
        <v>0.5</v>
      </c>
      <c r="P146" s="29">
        <v>1</v>
      </c>
      <c r="Q146" s="29"/>
      <c r="R146" s="29" t="s">
        <v>94</v>
      </c>
      <c r="S146" s="29">
        <v>35</v>
      </c>
      <c r="T146" s="30"/>
      <c r="U146" s="30"/>
      <c r="V146" s="80">
        <v>14</v>
      </c>
      <c r="W146" s="96" t="s">
        <v>222</v>
      </c>
      <c r="X146" s="6" t="s">
        <v>243</v>
      </c>
    </row>
    <row r="147" spans="1:24" ht="12.75" customHeight="1" x14ac:dyDescent="0.2">
      <c r="A147" s="138"/>
      <c r="B147" s="138"/>
      <c r="C147" s="147"/>
      <c r="D147" s="143"/>
      <c r="E147" s="143"/>
      <c r="F147" s="143"/>
      <c r="G147" s="131" t="s">
        <v>57</v>
      </c>
      <c r="H147" s="36" t="s">
        <v>140</v>
      </c>
      <c r="I147" s="29"/>
      <c r="J147" s="29" t="s">
        <v>74</v>
      </c>
      <c r="K147" s="29">
        <f t="shared" si="86"/>
        <v>0.5</v>
      </c>
      <c r="L147" s="29">
        <f t="shared" si="87"/>
        <v>0</v>
      </c>
      <c r="M147" s="29"/>
      <c r="N147" s="29"/>
      <c r="O147" s="29">
        <f t="shared" si="89"/>
        <v>0.5</v>
      </c>
      <c r="P147" s="29"/>
      <c r="Q147" s="29">
        <v>1</v>
      </c>
      <c r="R147" s="29"/>
      <c r="S147" s="29"/>
      <c r="T147" s="30"/>
      <c r="U147" s="30"/>
      <c r="V147" s="80">
        <v>14</v>
      </c>
      <c r="W147" s="96" t="s">
        <v>222</v>
      </c>
      <c r="X147" s="6" t="s">
        <v>243</v>
      </c>
    </row>
    <row r="148" spans="1:24" ht="12.75" customHeight="1" x14ac:dyDescent="0.2">
      <c r="A148" s="138"/>
      <c r="B148" s="138"/>
      <c r="C148" s="147"/>
      <c r="D148" s="143"/>
      <c r="E148" s="143"/>
      <c r="F148" s="143"/>
      <c r="G148" s="129" t="s">
        <v>54</v>
      </c>
      <c r="H148" s="36" t="s">
        <v>48</v>
      </c>
      <c r="I148" s="29"/>
      <c r="J148" s="29" t="s">
        <v>58</v>
      </c>
      <c r="K148" s="29">
        <f t="shared" si="86"/>
        <v>1</v>
      </c>
      <c r="L148" s="29">
        <f t="shared" si="87"/>
        <v>0</v>
      </c>
      <c r="M148" s="29"/>
      <c r="N148" s="29"/>
      <c r="O148" s="29">
        <f t="shared" si="89"/>
        <v>1</v>
      </c>
      <c r="P148" s="29">
        <v>2</v>
      </c>
      <c r="Q148" s="29"/>
      <c r="R148" s="29"/>
      <c r="S148" s="29"/>
      <c r="T148" s="30"/>
      <c r="U148" s="31"/>
      <c r="V148" s="102">
        <v>14</v>
      </c>
      <c r="W148" s="96" t="s">
        <v>222</v>
      </c>
      <c r="X148" s="6" t="s">
        <v>243</v>
      </c>
    </row>
    <row r="149" spans="1:24" ht="12.75" customHeight="1" x14ac:dyDescent="0.2">
      <c r="A149" s="138"/>
      <c r="B149" s="138"/>
      <c r="C149" s="147"/>
      <c r="D149" s="143"/>
      <c r="E149" s="143"/>
      <c r="F149" s="143"/>
      <c r="G149" s="129" t="s">
        <v>57</v>
      </c>
      <c r="H149" s="36" t="s">
        <v>48</v>
      </c>
      <c r="I149" s="29"/>
      <c r="J149" s="29" t="s">
        <v>59</v>
      </c>
      <c r="K149" s="29">
        <f t="shared" si="86"/>
        <v>1</v>
      </c>
      <c r="L149" s="29">
        <f t="shared" si="87"/>
        <v>0</v>
      </c>
      <c r="M149" s="29"/>
      <c r="N149" s="29"/>
      <c r="O149" s="29">
        <f t="shared" si="89"/>
        <v>1</v>
      </c>
      <c r="P149" s="29"/>
      <c r="Q149" s="29">
        <v>2</v>
      </c>
      <c r="R149" s="29"/>
      <c r="S149" s="29"/>
      <c r="T149" s="30"/>
      <c r="U149" s="30"/>
      <c r="V149" s="80">
        <v>14</v>
      </c>
      <c r="W149" s="96" t="s">
        <v>222</v>
      </c>
      <c r="X149" s="6" t="s">
        <v>243</v>
      </c>
    </row>
    <row r="150" spans="1:24" ht="12.75" customHeight="1" x14ac:dyDescent="0.2">
      <c r="A150" s="138"/>
      <c r="B150" s="138"/>
      <c r="C150" s="147"/>
      <c r="D150" s="143"/>
      <c r="E150" s="143"/>
      <c r="F150" s="143"/>
      <c r="G150" s="129" t="s">
        <v>57</v>
      </c>
      <c r="H150" s="36" t="s">
        <v>48</v>
      </c>
      <c r="I150" s="29"/>
      <c r="J150" s="29" t="s">
        <v>58</v>
      </c>
      <c r="K150" s="29">
        <f t="shared" si="86"/>
        <v>1</v>
      </c>
      <c r="L150" s="29">
        <f t="shared" si="87"/>
        <v>0</v>
      </c>
      <c r="M150" s="29"/>
      <c r="N150" s="29"/>
      <c r="O150" s="29">
        <f t="shared" si="89"/>
        <v>1</v>
      </c>
      <c r="P150" s="29"/>
      <c r="Q150" s="29">
        <v>2</v>
      </c>
      <c r="R150" s="29"/>
      <c r="S150" s="29"/>
      <c r="T150" s="30"/>
      <c r="U150" s="31"/>
      <c r="V150" s="102">
        <v>14</v>
      </c>
      <c r="W150" s="96" t="s">
        <v>222</v>
      </c>
      <c r="X150" s="6" t="s">
        <v>243</v>
      </c>
    </row>
    <row r="151" spans="1:24" ht="12.75" customHeight="1" x14ac:dyDescent="0.2">
      <c r="A151" s="138"/>
      <c r="B151" s="138"/>
      <c r="C151" s="147"/>
      <c r="D151" s="143"/>
      <c r="E151" s="143"/>
      <c r="F151" s="143"/>
      <c r="G151" s="129" t="s">
        <v>54</v>
      </c>
      <c r="H151" s="100" t="s">
        <v>40</v>
      </c>
      <c r="I151" s="94"/>
      <c r="J151" s="94" t="s">
        <v>59</v>
      </c>
      <c r="K151" s="94">
        <f t="shared" si="86"/>
        <v>1</v>
      </c>
      <c r="L151" s="94">
        <f t="shared" si="87"/>
        <v>0</v>
      </c>
      <c r="M151" s="95"/>
      <c r="N151" s="95"/>
      <c r="O151" s="94">
        <f t="shared" si="89"/>
        <v>1</v>
      </c>
      <c r="P151" s="94">
        <v>2</v>
      </c>
      <c r="Q151" s="95"/>
      <c r="R151" s="94"/>
      <c r="S151" s="94"/>
      <c r="T151" s="96"/>
      <c r="U151" s="96"/>
      <c r="V151" s="108">
        <v>14</v>
      </c>
      <c r="W151" s="96" t="s">
        <v>222</v>
      </c>
      <c r="X151" s="6" t="s">
        <v>243</v>
      </c>
    </row>
    <row r="152" spans="1:24" ht="12.75" customHeight="1" x14ac:dyDescent="0.2">
      <c r="A152" s="138"/>
      <c r="B152" s="138"/>
      <c r="C152" s="147"/>
      <c r="D152" s="143"/>
      <c r="E152" s="143"/>
      <c r="F152" s="143"/>
      <c r="G152" s="129" t="s">
        <v>57</v>
      </c>
      <c r="H152" s="100" t="s">
        <v>40</v>
      </c>
      <c r="I152" s="94"/>
      <c r="J152" s="94" t="s">
        <v>59</v>
      </c>
      <c r="K152" s="94">
        <f t="shared" si="86"/>
        <v>1</v>
      </c>
      <c r="L152" s="94">
        <f t="shared" ref="L152" si="90">IF(I152="m",(M152+N152)*2.5*V152/28,(M152+N152)*2*V152/28)</f>
        <v>0</v>
      </c>
      <c r="M152" s="94"/>
      <c r="N152" s="94"/>
      <c r="O152" s="94">
        <f t="shared" si="89"/>
        <v>1</v>
      </c>
      <c r="P152" s="94"/>
      <c r="Q152" s="94">
        <v>2</v>
      </c>
      <c r="R152" s="94"/>
      <c r="S152" s="94"/>
      <c r="T152" s="96"/>
      <c r="U152" s="96"/>
      <c r="V152" s="108">
        <v>14</v>
      </c>
      <c r="W152" s="96" t="s">
        <v>222</v>
      </c>
      <c r="X152" s="6" t="s">
        <v>243</v>
      </c>
    </row>
    <row r="153" spans="1:24" ht="12.75" customHeight="1" x14ac:dyDescent="0.2">
      <c r="A153" s="138"/>
      <c r="B153" s="138"/>
      <c r="C153" s="147"/>
      <c r="D153" s="143"/>
      <c r="E153" s="143"/>
      <c r="F153" s="143"/>
      <c r="G153" s="129" t="s">
        <v>54</v>
      </c>
      <c r="H153" s="100" t="s">
        <v>40</v>
      </c>
      <c r="I153" s="94"/>
      <c r="J153" s="94" t="s">
        <v>74</v>
      </c>
      <c r="K153" s="94">
        <f t="shared" si="86"/>
        <v>0.5</v>
      </c>
      <c r="L153" s="94">
        <f>IF(I153="m",(M153+N153)*2.5*V153/28,(M153+N153)*2*V153/28)</f>
        <v>0</v>
      </c>
      <c r="M153" s="95"/>
      <c r="N153" s="95"/>
      <c r="O153" s="94">
        <f t="shared" si="89"/>
        <v>0.5</v>
      </c>
      <c r="P153" s="94">
        <v>1</v>
      </c>
      <c r="Q153" s="95"/>
      <c r="R153" s="94"/>
      <c r="S153" s="94"/>
      <c r="T153" s="96"/>
      <c r="U153" s="96"/>
      <c r="V153" s="108">
        <v>14</v>
      </c>
      <c r="W153" s="96" t="s">
        <v>222</v>
      </c>
      <c r="X153" s="6" t="s">
        <v>243</v>
      </c>
    </row>
    <row r="154" spans="1:24" ht="12.75" customHeight="1" x14ac:dyDescent="0.2">
      <c r="A154" s="138"/>
      <c r="B154" s="138"/>
      <c r="C154" s="147"/>
      <c r="D154" s="143"/>
      <c r="E154" s="143"/>
      <c r="F154" s="143"/>
      <c r="G154" s="129" t="s">
        <v>57</v>
      </c>
      <c r="H154" s="94" t="s">
        <v>40</v>
      </c>
      <c r="I154" s="94"/>
      <c r="J154" s="94" t="s">
        <v>74</v>
      </c>
      <c r="K154" s="94">
        <f t="shared" si="86"/>
        <v>0.5</v>
      </c>
      <c r="L154" s="94">
        <f t="shared" ref="L154" si="91">IF(I154="m",(M154+N154)*2.5*V154/28,(M154+N154)*2*V154/28)</f>
        <v>0</v>
      </c>
      <c r="M154" s="94"/>
      <c r="N154" s="94"/>
      <c r="O154" s="94">
        <f t="shared" si="89"/>
        <v>0.5</v>
      </c>
      <c r="P154" s="94"/>
      <c r="Q154" s="94">
        <v>1</v>
      </c>
      <c r="R154" s="94"/>
      <c r="S154" s="94"/>
      <c r="T154" s="96"/>
      <c r="U154" s="96"/>
      <c r="V154" s="108">
        <v>14</v>
      </c>
      <c r="W154" s="96" t="s">
        <v>222</v>
      </c>
      <c r="X154" s="6" t="s">
        <v>243</v>
      </c>
    </row>
    <row r="155" spans="1:24" ht="15" x14ac:dyDescent="0.25">
      <c r="A155" s="147">
        <v>19</v>
      </c>
      <c r="B155" s="147" t="s">
        <v>126</v>
      </c>
      <c r="C155" s="147" t="s">
        <v>96</v>
      </c>
      <c r="D155" s="147"/>
      <c r="E155" s="147"/>
      <c r="F155" s="147"/>
      <c r="G155" s="48"/>
      <c r="H155" s="48"/>
      <c r="I155" s="48"/>
      <c r="J155" s="24">
        <v>16</v>
      </c>
      <c r="K155" s="25">
        <f>SUM(K157:K164)</f>
        <v>11</v>
      </c>
      <c r="L155" s="25">
        <f t="shared" ref="L155:Q155" si="92">SUM(L157:L164)</f>
        <v>6</v>
      </c>
      <c r="M155" s="25">
        <f t="shared" si="92"/>
        <v>3</v>
      </c>
      <c r="N155" s="25">
        <f t="shared" si="92"/>
        <v>3</v>
      </c>
      <c r="O155" s="25">
        <f t="shared" si="92"/>
        <v>5</v>
      </c>
      <c r="P155" s="25">
        <f t="shared" si="92"/>
        <v>6</v>
      </c>
      <c r="Q155" s="25">
        <f t="shared" si="92"/>
        <v>4</v>
      </c>
      <c r="R155" s="25">
        <f>J155-K155</f>
        <v>5</v>
      </c>
      <c r="S155" s="25">
        <f>S156/28</f>
        <v>5</v>
      </c>
      <c r="T155" s="25"/>
      <c r="U155" s="25"/>
      <c r="V155" s="103"/>
      <c r="W155" s="116"/>
      <c r="X155" s="6"/>
    </row>
    <row r="156" spans="1:24" s="38" customFormat="1" ht="15" x14ac:dyDescent="0.25">
      <c r="A156" s="147"/>
      <c r="B156" s="147"/>
      <c r="C156" s="147"/>
      <c r="D156" s="147"/>
      <c r="E156" s="147"/>
      <c r="F156" s="147"/>
      <c r="G156" s="48"/>
      <c r="H156" s="48"/>
      <c r="I156" s="48"/>
      <c r="J156" s="49">
        <v>448</v>
      </c>
      <c r="K156" s="25">
        <f>K155*28</f>
        <v>308</v>
      </c>
      <c r="L156" s="26"/>
      <c r="M156" s="26"/>
      <c r="N156" s="26"/>
      <c r="O156" s="26"/>
      <c r="P156" s="26"/>
      <c r="Q156" s="26"/>
      <c r="R156" s="25">
        <f>J156-K156</f>
        <v>140</v>
      </c>
      <c r="S156" s="25">
        <f>SUM(S157:S164)</f>
        <v>140</v>
      </c>
      <c r="T156" s="48"/>
      <c r="U156" s="48"/>
      <c r="V156" s="107"/>
      <c r="W156" s="116"/>
    </row>
    <row r="157" spans="1:24" x14ac:dyDescent="0.2">
      <c r="A157" s="147"/>
      <c r="B157" s="147"/>
      <c r="C157" s="147"/>
      <c r="D157" s="147"/>
      <c r="E157" s="147"/>
      <c r="F157" s="147"/>
      <c r="G157" s="32" t="s">
        <v>129</v>
      </c>
      <c r="H157" s="29" t="s">
        <v>48</v>
      </c>
      <c r="I157" s="29"/>
      <c r="J157" s="29" t="s">
        <v>61</v>
      </c>
      <c r="K157" s="29">
        <f t="shared" ref="K157:K164" si="93">L157+O157</f>
        <v>3</v>
      </c>
      <c r="L157" s="29">
        <f>IF(I157="m",(M157+N157)*2.5*V157/28,(M157+N157)*2*V157/28)</f>
        <v>3</v>
      </c>
      <c r="M157" s="29">
        <v>3</v>
      </c>
      <c r="N157" s="29"/>
      <c r="O157" s="29">
        <f>IF(I157="m",(P157+Q157)*1.5*V157/28,(P157+Q157)*1*V157/28)</f>
        <v>0</v>
      </c>
      <c r="P157" s="29"/>
      <c r="Q157" s="29"/>
      <c r="R157" s="29" t="s">
        <v>169</v>
      </c>
      <c r="S157" s="29">
        <v>105</v>
      </c>
      <c r="T157" s="47"/>
      <c r="U157" s="31"/>
      <c r="V157" s="102">
        <v>14</v>
      </c>
      <c r="W157" s="101" t="s">
        <v>82</v>
      </c>
      <c r="X157" s="6" t="s">
        <v>79</v>
      </c>
    </row>
    <row r="158" spans="1:24" x14ac:dyDescent="0.2">
      <c r="A158" s="147"/>
      <c r="B158" s="147"/>
      <c r="C158" s="147"/>
      <c r="D158" s="147"/>
      <c r="E158" s="147"/>
      <c r="F158" s="147"/>
      <c r="G158" s="28" t="s">
        <v>131</v>
      </c>
      <c r="H158" s="29" t="s">
        <v>48</v>
      </c>
      <c r="I158" s="29"/>
      <c r="J158" s="29" t="s">
        <v>167</v>
      </c>
      <c r="K158" s="29">
        <f t="shared" si="93"/>
        <v>1</v>
      </c>
      <c r="L158" s="29">
        <f>IF(I158="m",(M158+N158)*2.5*V158/28,(M158+N158)*2*V158/28)</f>
        <v>0</v>
      </c>
      <c r="M158" s="29"/>
      <c r="N158" s="29"/>
      <c r="O158" s="29">
        <f>IF(I158="m",(P158+Q158)*1.5*V158/28,(P158+Q158)*1*V158/28)</f>
        <v>1</v>
      </c>
      <c r="P158" s="29">
        <v>2</v>
      </c>
      <c r="Q158" s="29"/>
      <c r="R158" s="29" t="s">
        <v>94</v>
      </c>
      <c r="S158" s="29">
        <v>35</v>
      </c>
      <c r="T158" s="30"/>
      <c r="U158" s="30"/>
      <c r="V158" s="80">
        <v>14</v>
      </c>
      <c r="W158" s="101" t="s">
        <v>221</v>
      </c>
      <c r="X158" s="6" t="s">
        <v>259</v>
      </c>
    </row>
    <row r="159" spans="1:24" x14ac:dyDescent="0.2">
      <c r="A159" s="147"/>
      <c r="B159" s="147"/>
      <c r="C159" s="147"/>
      <c r="D159" s="147"/>
      <c r="E159" s="147"/>
      <c r="F159" s="147"/>
      <c r="G159" s="28" t="s">
        <v>130</v>
      </c>
      <c r="H159" s="29" t="s">
        <v>48</v>
      </c>
      <c r="I159" s="29"/>
      <c r="J159" s="29" t="s">
        <v>168</v>
      </c>
      <c r="K159" s="29">
        <f t="shared" si="93"/>
        <v>1</v>
      </c>
      <c r="L159" s="29">
        <f>IF(I159="m",(M159+N159)*2.5*V159/28,(M159+N159)*2*V159/28)</f>
        <v>0</v>
      </c>
      <c r="M159" s="29"/>
      <c r="N159" s="29"/>
      <c r="O159" s="29">
        <f>IF(I159="m",(P159+Q159)*1.5*V159/28,(P159+Q159)*1*V159/28)</f>
        <v>1</v>
      </c>
      <c r="P159" s="29">
        <v>2</v>
      </c>
      <c r="Q159" s="29"/>
      <c r="R159" s="29"/>
      <c r="S159" s="29"/>
      <c r="T159" s="30"/>
      <c r="U159" s="30"/>
      <c r="V159" s="80">
        <v>14</v>
      </c>
      <c r="W159" s="112" t="s">
        <v>82</v>
      </c>
      <c r="X159" s="6" t="s">
        <v>79</v>
      </c>
    </row>
    <row r="160" spans="1:24" x14ac:dyDescent="0.2">
      <c r="A160" s="147"/>
      <c r="B160" s="147"/>
      <c r="C160" s="147"/>
      <c r="D160" s="147"/>
      <c r="E160" s="147"/>
      <c r="F160" s="147"/>
      <c r="G160" s="28" t="s">
        <v>99</v>
      </c>
      <c r="H160" s="29" t="s">
        <v>35</v>
      </c>
      <c r="I160" s="29"/>
      <c r="J160" s="29" t="s">
        <v>36</v>
      </c>
      <c r="K160" s="29">
        <f t="shared" si="93"/>
        <v>3</v>
      </c>
      <c r="L160" s="29">
        <f t="shared" si="50"/>
        <v>3</v>
      </c>
      <c r="M160" s="29"/>
      <c r="N160" s="29">
        <v>3</v>
      </c>
      <c r="O160" s="29">
        <f t="shared" ref="O160:O161" si="94">IF(I160="m",(P160+Q160)*1.5*V160/28,(P160+Q160)*1*V160/28)</f>
        <v>0</v>
      </c>
      <c r="P160" s="29"/>
      <c r="Q160" s="29"/>
      <c r="R160" s="29"/>
      <c r="S160" s="29"/>
      <c r="T160" s="33"/>
      <c r="U160" s="31"/>
      <c r="V160" s="102">
        <v>14</v>
      </c>
      <c r="W160" s="101" t="s">
        <v>135</v>
      </c>
      <c r="X160" s="6" t="s">
        <v>166</v>
      </c>
    </row>
    <row r="161" spans="1:24" x14ac:dyDescent="0.2">
      <c r="A161" s="147"/>
      <c r="B161" s="147"/>
      <c r="C161" s="147"/>
      <c r="D161" s="147"/>
      <c r="E161" s="147"/>
      <c r="F161" s="147"/>
      <c r="G161" s="28" t="s">
        <v>200</v>
      </c>
      <c r="H161" s="29" t="s">
        <v>48</v>
      </c>
      <c r="I161" s="29"/>
      <c r="J161" s="29" t="s">
        <v>68</v>
      </c>
      <c r="K161" s="29">
        <f t="shared" si="93"/>
        <v>0.5</v>
      </c>
      <c r="L161" s="29">
        <f t="shared" si="50"/>
        <v>0</v>
      </c>
      <c r="M161" s="29"/>
      <c r="N161" s="29"/>
      <c r="O161" s="29">
        <f t="shared" si="94"/>
        <v>0.5</v>
      </c>
      <c r="P161" s="29"/>
      <c r="Q161" s="29">
        <v>1</v>
      </c>
      <c r="R161" s="29"/>
      <c r="S161" s="29"/>
      <c r="T161" s="30"/>
      <c r="U161" s="30"/>
      <c r="V161" s="80">
        <v>14</v>
      </c>
      <c r="W161" s="96" t="s">
        <v>135</v>
      </c>
      <c r="X161" s="6" t="s">
        <v>166</v>
      </c>
    </row>
    <row r="162" spans="1:24" x14ac:dyDescent="0.2">
      <c r="A162" s="147"/>
      <c r="B162" s="147"/>
      <c r="C162" s="147"/>
      <c r="D162" s="147"/>
      <c r="E162" s="147"/>
      <c r="F162" s="147"/>
      <c r="G162" s="28" t="s">
        <v>172</v>
      </c>
      <c r="H162" s="29" t="s">
        <v>48</v>
      </c>
      <c r="I162" s="29"/>
      <c r="J162" s="29" t="s">
        <v>75</v>
      </c>
      <c r="K162" s="29">
        <f t="shared" si="93"/>
        <v>0.5</v>
      </c>
      <c r="L162" s="29">
        <f>IF(I162="m",(M162+N162)*2.5*V162/28,(M162+N162)*2*V162/28)</f>
        <v>0</v>
      </c>
      <c r="M162" s="29"/>
      <c r="N162" s="29"/>
      <c r="O162" s="29">
        <f>IF(I162="m",(P162+Q162)*1.5*V162/28,(P162+Q162)*1*V162/28)</f>
        <v>0.5</v>
      </c>
      <c r="P162" s="29"/>
      <c r="Q162" s="29">
        <v>1</v>
      </c>
      <c r="R162" s="29"/>
      <c r="S162" s="29"/>
      <c r="T162" s="30"/>
      <c r="U162" s="30"/>
      <c r="V162" s="80">
        <v>14</v>
      </c>
      <c r="W162" s="96" t="s">
        <v>135</v>
      </c>
      <c r="X162" s="6" t="s">
        <v>166</v>
      </c>
    </row>
    <row r="163" spans="1:24" x14ac:dyDescent="0.2">
      <c r="A163" s="147"/>
      <c r="B163" s="147"/>
      <c r="C163" s="147"/>
      <c r="D163" s="147"/>
      <c r="E163" s="147"/>
      <c r="F163" s="147"/>
      <c r="G163" s="32" t="s">
        <v>172</v>
      </c>
      <c r="H163" s="29" t="s">
        <v>40</v>
      </c>
      <c r="I163" s="29"/>
      <c r="J163" s="29" t="s">
        <v>51</v>
      </c>
      <c r="K163" s="29">
        <f t="shared" si="93"/>
        <v>1</v>
      </c>
      <c r="L163" s="29">
        <f>IF(I163="m",(M163+N163)*2.5*V163/28,(M163+N163)*2*V163/28)</f>
        <v>0</v>
      </c>
      <c r="M163" s="29"/>
      <c r="N163" s="29"/>
      <c r="O163" s="29">
        <f>IF(I163="m",(P163+Q163)*1.5*V163/28,(P163+Q163)*1*V163/28)</f>
        <v>1</v>
      </c>
      <c r="P163" s="29"/>
      <c r="Q163" s="29">
        <v>2</v>
      </c>
      <c r="R163" s="29"/>
      <c r="S163" s="29"/>
      <c r="T163" s="30"/>
      <c r="U163" s="30"/>
      <c r="V163" s="80">
        <v>14</v>
      </c>
      <c r="W163" s="96" t="s">
        <v>135</v>
      </c>
      <c r="X163" s="6" t="s">
        <v>166</v>
      </c>
    </row>
    <row r="164" spans="1:24" x14ac:dyDescent="0.2">
      <c r="A164" s="147"/>
      <c r="B164" s="147"/>
      <c r="C164" s="147"/>
      <c r="D164" s="147"/>
      <c r="E164" s="147"/>
      <c r="F164" s="147"/>
      <c r="G164" s="32" t="s">
        <v>138</v>
      </c>
      <c r="H164" s="29" t="s">
        <v>40</v>
      </c>
      <c r="I164" s="29"/>
      <c r="J164" s="29" t="s">
        <v>167</v>
      </c>
      <c r="K164" s="29">
        <f t="shared" si="93"/>
        <v>1</v>
      </c>
      <c r="L164" s="29">
        <f>IF(I164="m",(M164+N164)*2.5*V164/28,(M164+N164)*2*V164/28)</f>
        <v>0</v>
      </c>
      <c r="M164" s="29"/>
      <c r="N164" s="29"/>
      <c r="O164" s="29">
        <f>IF(I164="m",(P164+Q164)*1.5*V164/28,(P164+Q164)*1*V164/28)</f>
        <v>1</v>
      </c>
      <c r="P164" s="29">
        <v>2</v>
      </c>
      <c r="Q164" s="29"/>
      <c r="R164" s="29"/>
      <c r="S164" s="29"/>
      <c r="T164" s="30"/>
      <c r="U164" s="30"/>
      <c r="V164" s="80">
        <v>14</v>
      </c>
      <c r="W164" s="96" t="s">
        <v>121</v>
      </c>
      <c r="X164" s="6" t="s">
        <v>120</v>
      </c>
    </row>
    <row r="165" spans="1:24" ht="15" x14ac:dyDescent="0.25">
      <c r="A165" s="147">
        <v>20</v>
      </c>
      <c r="B165" s="147" t="s">
        <v>126</v>
      </c>
      <c r="C165" s="147" t="s">
        <v>96</v>
      </c>
      <c r="D165" s="147"/>
      <c r="E165" s="137"/>
      <c r="F165" s="147"/>
      <c r="G165" s="48"/>
      <c r="H165" s="48"/>
      <c r="I165" s="48"/>
      <c r="J165" s="24">
        <v>16</v>
      </c>
      <c r="K165" s="25">
        <f>SUM(K167:K175)</f>
        <v>11</v>
      </c>
      <c r="L165" s="25">
        <f t="shared" ref="L165:Q165" si="95">SUM(L167:L175)</f>
        <v>6</v>
      </c>
      <c r="M165" s="25">
        <f t="shared" si="95"/>
        <v>4</v>
      </c>
      <c r="N165" s="25">
        <f t="shared" si="95"/>
        <v>2</v>
      </c>
      <c r="O165" s="25">
        <f t="shared" si="95"/>
        <v>5</v>
      </c>
      <c r="P165" s="25">
        <f t="shared" si="95"/>
        <v>10</v>
      </c>
      <c r="Q165" s="25">
        <f t="shared" si="95"/>
        <v>0</v>
      </c>
      <c r="R165" s="25">
        <f>J165-K165</f>
        <v>5</v>
      </c>
      <c r="S165" s="25">
        <f>S166/28</f>
        <v>5</v>
      </c>
      <c r="T165" s="25"/>
      <c r="U165" s="25"/>
      <c r="V165" s="103"/>
      <c r="W165" s="110"/>
      <c r="X165" s="6"/>
    </row>
    <row r="166" spans="1:24" ht="15" x14ac:dyDescent="0.25">
      <c r="A166" s="147"/>
      <c r="B166" s="147"/>
      <c r="C166" s="147"/>
      <c r="D166" s="147"/>
      <c r="E166" s="138"/>
      <c r="F166" s="147"/>
      <c r="G166" s="48"/>
      <c r="H166" s="48"/>
      <c r="I166" s="48"/>
      <c r="J166" s="49">
        <v>448</v>
      </c>
      <c r="K166" s="25">
        <f>K165*28</f>
        <v>308</v>
      </c>
      <c r="L166" s="26"/>
      <c r="M166" s="26"/>
      <c r="N166" s="26"/>
      <c r="O166" s="26"/>
      <c r="P166" s="26"/>
      <c r="Q166" s="26"/>
      <c r="R166" s="25">
        <f>J166-K166</f>
        <v>140</v>
      </c>
      <c r="S166" s="25">
        <f>SUM(S167:S175)</f>
        <v>140</v>
      </c>
      <c r="T166" s="27"/>
      <c r="U166" s="27"/>
      <c r="V166" s="104"/>
      <c r="W166" s="111"/>
      <c r="X166" s="6"/>
    </row>
    <row r="167" spans="1:24" x14ac:dyDescent="0.2">
      <c r="A167" s="147"/>
      <c r="B167" s="147"/>
      <c r="C167" s="147"/>
      <c r="D167" s="147"/>
      <c r="E167" s="138"/>
      <c r="F167" s="147"/>
      <c r="G167" s="28" t="s">
        <v>119</v>
      </c>
      <c r="H167" s="29" t="s">
        <v>40</v>
      </c>
      <c r="I167" s="29"/>
      <c r="J167" s="29" t="s">
        <v>106</v>
      </c>
      <c r="K167" s="29">
        <f>L167+O167</f>
        <v>0.5</v>
      </c>
      <c r="L167" s="29">
        <f t="shared" ref="L167:L173" si="96">IF(I167="m",(M167+N167)*2.5*V167/28,(M167+N167)*2*V167/28)</f>
        <v>0</v>
      </c>
      <c r="M167" s="29"/>
      <c r="N167" s="29"/>
      <c r="O167" s="29">
        <f>IF(I167="m",(P167+Q167)*1.5*V167/28,(P167+Q167)*1*V167/28)</f>
        <v>0.5</v>
      </c>
      <c r="P167" s="29">
        <v>1</v>
      </c>
      <c r="Q167" s="29"/>
      <c r="R167" s="29" t="s">
        <v>169</v>
      </c>
      <c r="S167" s="29">
        <v>105</v>
      </c>
      <c r="T167" s="37"/>
      <c r="U167" s="37"/>
      <c r="V167" s="102">
        <v>14</v>
      </c>
      <c r="W167" s="101" t="s">
        <v>115</v>
      </c>
      <c r="X167" s="6" t="s">
        <v>112</v>
      </c>
    </row>
    <row r="168" spans="1:24" x14ac:dyDescent="0.2">
      <c r="A168" s="147"/>
      <c r="B168" s="147"/>
      <c r="C168" s="147"/>
      <c r="D168" s="147"/>
      <c r="E168" s="138"/>
      <c r="F168" s="147"/>
      <c r="G168" s="28" t="s">
        <v>119</v>
      </c>
      <c r="H168" s="29" t="s">
        <v>48</v>
      </c>
      <c r="I168" s="29"/>
      <c r="J168" s="29" t="s">
        <v>167</v>
      </c>
      <c r="K168" s="29">
        <v>1</v>
      </c>
      <c r="L168" s="29">
        <f t="shared" si="96"/>
        <v>0</v>
      </c>
      <c r="M168" s="29"/>
      <c r="N168" s="29"/>
      <c r="O168" s="29">
        <v>1</v>
      </c>
      <c r="P168" s="29">
        <v>2</v>
      </c>
      <c r="Q168" s="29"/>
      <c r="R168" s="29" t="s">
        <v>94</v>
      </c>
      <c r="S168" s="29">
        <v>35</v>
      </c>
      <c r="T168" s="66"/>
      <c r="U168" s="66"/>
      <c r="V168" s="109">
        <v>14</v>
      </c>
      <c r="W168" s="101" t="s">
        <v>115</v>
      </c>
      <c r="X168" s="6" t="s">
        <v>112</v>
      </c>
    </row>
    <row r="169" spans="1:24" x14ac:dyDescent="0.2">
      <c r="A169" s="147"/>
      <c r="B169" s="147"/>
      <c r="C169" s="147"/>
      <c r="D169" s="147"/>
      <c r="E169" s="138"/>
      <c r="F169" s="147"/>
      <c r="G169" s="121" t="s">
        <v>119</v>
      </c>
      <c r="H169" s="122" t="s">
        <v>40</v>
      </c>
      <c r="I169" s="122"/>
      <c r="J169" s="122" t="s">
        <v>167</v>
      </c>
      <c r="K169" s="122">
        <f>L169+O169</f>
        <v>1</v>
      </c>
      <c r="L169" s="122">
        <f t="shared" si="96"/>
        <v>0</v>
      </c>
      <c r="M169" s="122"/>
      <c r="N169" s="122"/>
      <c r="O169" s="122">
        <f>IF(I169="m",(P169+Q169)*1.5*V169/28,(P169+Q169)*1*V169/28)</f>
        <v>1</v>
      </c>
      <c r="P169" s="122">
        <v>2</v>
      </c>
      <c r="Q169" s="122"/>
      <c r="R169" s="122"/>
      <c r="S169" s="122"/>
      <c r="T169" s="123"/>
      <c r="U169" s="123"/>
      <c r="V169" s="124">
        <v>14</v>
      </c>
      <c r="W169" s="118" t="s">
        <v>115</v>
      </c>
      <c r="X169" s="6" t="s">
        <v>112</v>
      </c>
    </row>
    <row r="170" spans="1:24" x14ac:dyDescent="0.2">
      <c r="A170" s="147"/>
      <c r="B170" s="147"/>
      <c r="C170" s="147"/>
      <c r="D170" s="147"/>
      <c r="E170" s="138"/>
      <c r="F170" s="147"/>
      <c r="G170" s="121" t="s">
        <v>245</v>
      </c>
      <c r="H170" s="94" t="s">
        <v>48</v>
      </c>
      <c r="I170" s="94"/>
      <c r="J170" s="94" t="s">
        <v>36</v>
      </c>
      <c r="K170" s="122">
        <f>L170+O170</f>
        <v>2</v>
      </c>
      <c r="L170" s="122">
        <f t="shared" si="96"/>
        <v>2</v>
      </c>
      <c r="M170" s="94">
        <v>2</v>
      </c>
      <c r="N170" s="94"/>
      <c r="O170" s="122">
        <f t="shared" ref="O170:O171" si="97">IF(I170="m",(P170+Q170)*1.5*V170/28,(P170+Q170)*1*V170/28)</f>
        <v>0</v>
      </c>
      <c r="P170" s="94"/>
      <c r="Q170" s="94"/>
      <c r="R170" s="94"/>
      <c r="S170" s="94"/>
      <c r="T170" s="96"/>
      <c r="U170" s="96"/>
      <c r="V170" s="124">
        <v>14</v>
      </c>
      <c r="W170" s="120" t="s">
        <v>135</v>
      </c>
      <c r="X170" s="6" t="s">
        <v>166</v>
      </c>
    </row>
    <row r="171" spans="1:24" x14ac:dyDescent="0.2">
      <c r="A171" s="147"/>
      <c r="B171" s="147"/>
      <c r="C171" s="147"/>
      <c r="D171" s="147"/>
      <c r="E171" s="138"/>
      <c r="F171" s="147"/>
      <c r="G171" s="121" t="s">
        <v>245</v>
      </c>
      <c r="H171" s="94" t="s">
        <v>48</v>
      </c>
      <c r="I171" s="94"/>
      <c r="J171" s="94" t="s">
        <v>75</v>
      </c>
      <c r="K171" s="122">
        <f>L171+O171</f>
        <v>0.5</v>
      </c>
      <c r="L171" s="122">
        <f t="shared" si="96"/>
        <v>0</v>
      </c>
      <c r="M171" s="94"/>
      <c r="N171" s="94"/>
      <c r="O171" s="122">
        <f t="shared" si="97"/>
        <v>0.5</v>
      </c>
      <c r="P171" s="94">
        <v>1</v>
      </c>
      <c r="Q171" s="94"/>
      <c r="R171" s="94"/>
      <c r="S171" s="94"/>
      <c r="T171" s="96"/>
      <c r="U171" s="96"/>
      <c r="V171" s="124">
        <v>14</v>
      </c>
      <c r="W171" s="120" t="s">
        <v>135</v>
      </c>
      <c r="X171" s="6" t="s">
        <v>166</v>
      </c>
    </row>
    <row r="172" spans="1:24" x14ac:dyDescent="0.2">
      <c r="A172" s="147"/>
      <c r="B172" s="147"/>
      <c r="C172" s="147"/>
      <c r="D172" s="147"/>
      <c r="E172" s="138"/>
      <c r="F172" s="147"/>
      <c r="G172" s="57" t="s">
        <v>119</v>
      </c>
      <c r="H172" s="29" t="s">
        <v>35</v>
      </c>
      <c r="I172" s="29"/>
      <c r="J172" s="29" t="s">
        <v>61</v>
      </c>
      <c r="K172" s="29">
        <f>L172+O172</f>
        <v>2</v>
      </c>
      <c r="L172" s="29">
        <f t="shared" si="96"/>
        <v>2</v>
      </c>
      <c r="M172" s="29">
        <v>2</v>
      </c>
      <c r="N172" s="29"/>
      <c r="O172" s="29">
        <f>IF(I172="m",(P172+Q172)*1.5*V172/28,(P172+Q172)*1*V172/28)</f>
        <v>0</v>
      </c>
      <c r="P172" s="29"/>
      <c r="Q172" s="29"/>
      <c r="R172" s="29"/>
      <c r="S172" s="29"/>
      <c r="T172" s="30"/>
      <c r="U172" s="30"/>
      <c r="V172" s="80">
        <v>14</v>
      </c>
      <c r="W172" s="96" t="s">
        <v>115</v>
      </c>
      <c r="X172" s="6" t="s">
        <v>112</v>
      </c>
    </row>
    <row r="173" spans="1:24" x14ac:dyDescent="0.2">
      <c r="A173" s="147"/>
      <c r="B173" s="147"/>
      <c r="C173" s="147"/>
      <c r="D173" s="147"/>
      <c r="E173" s="138"/>
      <c r="F173" s="147"/>
      <c r="G173" s="28" t="s">
        <v>134</v>
      </c>
      <c r="H173" s="29" t="s">
        <v>40</v>
      </c>
      <c r="I173" s="29"/>
      <c r="J173" s="29" t="s">
        <v>168</v>
      </c>
      <c r="K173" s="29">
        <f>L173+O173</f>
        <v>1</v>
      </c>
      <c r="L173" s="29">
        <f t="shared" si="96"/>
        <v>0</v>
      </c>
      <c r="M173" s="29"/>
      <c r="N173" s="29"/>
      <c r="O173" s="29">
        <f>IF(I173="m",(P173+Q173)*1.5*V173/28,(P173+Q173)*1*V173/28)</f>
        <v>1</v>
      </c>
      <c r="P173" s="29">
        <v>2</v>
      </c>
      <c r="Q173" s="29"/>
      <c r="R173" s="29"/>
      <c r="S173" s="29"/>
      <c r="T173" s="30"/>
      <c r="U173" s="31"/>
      <c r="V173" s="102">
        <v>14</v>
      </c>
      <c r="W173" s="114" t="s">
        <v>146</v>
      </c>
      <c r="X173" s="6" t="s">
        <v>261</v>
      </c>
    </row>
    <row r="174" spans="1:24" x14ac:dyDescent="0.2">
      <c r="A174" s="147"/>
      <c r="B174" s="147"/>
      <c r="C174" s="147"/>
      <c r="D174" s="147"/>
      <c r="E174" s="138"/>
      <c r="F174" s="147"/>
      <c r="G174" s="28" t="s">
        <v>134</v>
      </c>
      <c r="H174" s="29" t="s">
        <v>48</v>
      </c>
      <c r="I174" s="29"/>
      <c r="J174" s="29" t="s">
        <v>168</v>
      </c>
      <c r="K174" s="29">
        <f t="shared" ref="K174" si="98">L174+O174</f>
        <v>1</v>
      </c>
      <c r="L174" s="29">
        <f t="shared" ref="L174" si="99">IF(I174="m",(M174+N174)*2.5*V174/28,(M174+N174)*2*V174/28)</f>
        <v>0</v>
      </c>
      <c r="M174" s="29"/>
      <c r="N174" s="29"/>
      <c r="O174" s="29">
        <f t="shared" ref="O174" si="100">IF(I174="m",(P174+Q174)*1.5*V174/28,(P174+Q174)*1*V174/28)</f>
        <v>1</v>
      </c>
      <c r="P174" s="29">
        <v>2</v>
      </c>
      <c r="Q174" s="29"/>
      <c r="R174" s="29"/>
      <c r="S174" s="29"/>
      <c r="T174" s="30"/>
      <c r="U174" s="31"/>
      <c r="V174" s="102">
        <v>14</v>
      </c>
      <c r="W174" s="114" t="s">
        <v>146</v>
      </c>
      <c r="X174" s="6" t="s">
        <v>261</v>
      </c>
    </row>
    <row r="175" spans="1:24" x14ac:dyDescent="0.2">
      <c r="A175" s="147"/>
      <c r="B175" s="147"/>
      <c r="C175" s="147"/>
      <c r="D175" s="147"/>
      <c r="E175" s="138"/>
      <c r="F175" s="147"/>
      <c r="G175" s="32" t="s">
        <v>100</v>
      </c>
      <c r="H175" s="29" t="s">
        <v>48</v>
      </c>
      <c r="I175" s="29"/>
      <c r="J175" s="29" t="s">
        <v>41</v>
      </c>
      <c r="K175" s="29">
        <f>L175+O175</f>
        <v>2</v>
      </c>
      <c r="L175" s="29">
        <f>IF(I175="m",(M175+N175)*2.5*V175/28,(M175+N175)*2*V175/28)</f>
        <v>2</v>
      </c>
      <c r="M175" s="29"/>
      <c r="N175" s="29">
        <v>2</v>
      </c>
      <c r="O175" s="29">
        <f>IF(I175="m",(P175+Q175)*1.5*V175/28,(P175+Q175)*1*V175/28)</f>
        <v>0</v>
      </c>
      <c r="P175" s="29"/>
      <c r="Q175" s="29"/>
      <c r="R175" s="29"/>
      <c r="S175" s="29"/>
      <c r="T175" s="119"/>
      <c r="U175" s="31"/>
      <c r="V175" s="102">
        <v>14</v>
      </c>
      <c r="W175" s="120" t="s">
        <v>101</v>
      </c>
      <c r="X175" s="6" t="s">
        <v>260</v>
      </c>
    </row>
    <row r="176" spans="1:24" x14ac:dyDescent="0.2">
      <c r="A176" s="137">
        <v>21</v>
      </c>
      <c r="B176" s="137" t="s">
        <v>126</v>
      </c>
      <c r="C176" s="137" t="s">
        <v>96</v>
      </c>
      <c r="D176" s="137"/>
      <c r="E176" s="137"/>
      <c r="F176" s="152"/>
      <c r="G176" s="23"/>
      <c r="H176" s="23"/>
      <c r="I176" s="23"/>
      <c r="J176" s="24">
        <v>16</v>
      </c>
      <c r="K176" s="25">
        <f>SUM(K178:K182)</f>
        <v>11</v>
      </c>
      <c r="L176" s="25">
        <f t="shared" ref="L176:Q176" si="101">SUM(L178:L182)</f>
        <v>3</v>
      </c>
      <c r="M176" s="25">
        <f t="shared" si="101"/>
        <v>0</v>
      </c>
      <c r="N176" s="25">
        <f t="shared" si="101"/>
        <v>3</v>
      </c>
      <c r="O176" s="25">
        <f t="shared" si="101"/>
        <v>8</v>
      </c>
      <c r="P176" s="25">
        <f t="shared" si="101"/>
        <v>10</v>
      </c>
      <c r="Q176" s="25">
        <f t="shared" si="101"/>
        <v>6</v>
      </c>
      <c r="R176" s="25">
        <f>J176-K176</f>
        <v>5</v>
      </c>
      <c r="S176" s="25">
        <f>S177/28</f>
        <v>5</v>
      </c>
      <c r="T176" s="25"/>
      <c r="U176" s="25"/>
      <c r="V176" s="103"/>
      <c r="W176" s="110"/>
      <c r="X176" s="6"/>
    </row>
    <row r="177" spans="1:24" ht="15" x14ac:dyDescent="0.25">
      <c r="A177" s="138"/>
      <c r="B177" s="138"/>
      <c r="C177" s="138"/>
      <c r="D177" s="138"/>
      <c r="E177" s="138"/>
      <c r="F177" s="153"/>
      <c r="G177" s="53"/>
      <c r="H177" s="48"/>
      <c r="I177" s="48"/>
      <c r="J177" s="49">
        <v>448</v>
      </c>
      <c r="K177" s="25">
        <f>K176*28</f>
        <v>308</v>
      </c>
      <c r="L177" s="26"/>
      <c r="M177" s="26"/>
      <c r="N177" s="26"/>
      <c r="O177" s="26"/>
      <c r="P177" s="26"/>
      <c r="Q177" s="26"/>
      <c r="R177" s="25">
        <f>J177-K177</f>
        <v>140</v>
      </c>
      <c r="S177" s="25">
        <f>SUM(S178:S182)</f>
        <v>140</v>
      </c>
      <c r="T177" s="27"/>
      <c r="U177" s="27"/>
      <c r="V177" s="104"/>
      <c r="W177" s="111"/>
      <c r="X177" s="6"/>
    </row>
    <row r="178" spans="1:24" ht="14.45" customHeight="1" x14ac:dyDescent="0.2">
      <c r="A178" s="138"/>
      <c r="B178" s="138"/>
      <c r="C178" s="138"/>
      <c r="D178" s="138"/>
      <c r="E178" s="138"/>
      <c r="F178" s="153"/>
      <c r="G178" s="28" t="s">
        <v>152</v>
      </c>
      <c r="H178" s="29" t="s">
        <v>48</v>
      </c>
      <c r="I178" s="29"/>
      <c r="J178" s="29" t="s">
        <v>41</v>
      </c>
      <c r="K178" s="29">
        <f>L178+O178</f>
        <v>3</v>
      </c>
      <c r="L178" s="29">
        <f>IF(I178="m",(M178+N178)*2.5*V178/28,(M178+N178)*2*V178/28)</f>
        <v>3</v>
      </c>
      <c r="M178" s="29"/>
      <c r="N178" s="29">
        <v>3</v>
      </c>
      <c r="O178" s="29">
        <f>IF(I178="m",(P178+Q178)*1.5*V178/28,(P178+Q178)*1*V178/28)</f>
        <v>0</v>
      </c>
      <c r="P178" s="29"/>
      <c r="Q178" s="29"/>
      <c r="R178" s="29" t="s">
        <v>169</v>
      </c>
      <c r="S178" s="29">
        <v>105</v>
      </c>
      <c r="T178" s="34"/>
      <c r="U178" s="31"/>
      <c r="V178" s="102">
        <v>14</v>
      </c>
      <c r="W178" s="117" t="s">
        <v>153</v>
      </c>
      <c r="X178" s="6" t="s">
        <v>256</v>
      </c>
    </row>
    <row r="179" spans="1:24" ht="14.45" customHeight="1" x14ac:dyDescent="0.2">
      <c r="A179" s="138"/>
      <c r="B179" s="138"/>
      <c r="C179" s="138"/>
      <c r="D179" s="138"/>
      <c r="E179" s="138"/>
      <c r="F179" s="153"/>
      <c r="G179" s="28" t="s">
        <v>198</v>
      </c>
      <c r="H179" s="29" t="s">
        <v>48</v>
      </c>
      <c r="I179" s="29"/>
      <c r="J179" s="29" t="s">
        <v>168</v>
      </c>
      <c r="K179" s="29">
        <f>L179+O179</f>
        <v>3</v>
      </c>
      <c r="L179" s="29">
        <f t="shared" ref="L179:L199" si="102">IF(I179="m",(M179+N179)*2.5*V179/28,(M179+N179)*2*V179/28)</f>
        <v>0</v>
      </c>
      <c r="M179" s="29"/>
      <c r="N179" s="29"/>
      <c r="O179" s="29">
        <f>IF(I179="m",(P179+Q179)*1.5*V179/28,(P179+Q179)*1*V179/28)</f>
        <v>3</v>
      </c>
      <c r="P179" s="29"/>
      <c r="Q179" s="29">
        <v>6</v>
      </c>
      <c r="R179" s="29" t="s">
        <v>94</v>
      </c>
      <c r="S179" s="29">
        <v>35</v>
      </c>
      <c r="T179" s="74"/>
      <c r="U179" s="31"/>
      <c r="V179" s="102">
        <v>14</v>
      </c>
      <c r="W179" s="101" t="s">
        <v>153</v>
      </c>
      <c r="X179" s="6" t="s">
        <v>256</v>
      </c>
    </row>
    <row r="180" spans="1:24" ht="14.45" customHeight="1" x14ac:dyDescent="0.2">
      <c r="A180" s="138"/>
      <c r="B180" s="138"/>
      <c r="C180" s="138"/>
      <c r="D180" s="138"/>
      <c r="E180" s="138"/>
      <c r="F180" s="153"/>
      <c r="G180" s="46" t="s">
        <v>123</v>
      </c>
      <c r="H180" s="36" t="s">
        <v>48</v>
      </c>
      <c r="I180" s="29"/>
      <c r="J180" s="29" t="s">
        <v>168</v>
      </c>
      <c r="K180" s="29">
        <f t="shared" ref="K180" si="103">L180+O180</f>
        <v>3</v>
      </c>
      <c r="L180" s="29">
        <f>IF(I180="m",(M180+N180)*2.5*V180/28,(M180+N180)*2*V180/28)</f>
        <v>0</v>
      </c>
      <c r="M180" s="29"/>
      <c r="N180" s="29"/>
      <c r="O180" s="29">
        <f t="shared" ref="O180" si="104">IF(I180="m",(P180+Q180)*1.5*V180/28,(P180+Q180)*1*V180/28)</f>
        <v>3</v>
      </c>
      <c r="P180" s="29">
        <v>6</v>
      </c>
      <c r="Q180" s="29"/>
      <c r="R180" s="29"/>
      <c r="S180" s="29"/>
      <c r="T180" s="30"/>
      <c r="U180" s="30"/>
      <c r="V180" s="80">
        <v>14</v>
      </c>
      <c r="W180" s="96" t="s">
        <v>210</v>
      </c>
      <c r="X180" s="6" t="s">
        <v>209</v>
      </c>
    </row>
    <row r="181" spans="1:24" ht="25.5" x14ac:dyDescent="0.2">
      <c r="A181" s="138"/>
      <c r="B181" s="138"/>
      <c r="C181" s="138"/>
      <c r="D181" s="138"/>
      <c r="E181" s="138"/>
      <c r="F181" s="153"/>
      <c r="G181" s="28" t="s">
        <v>170</v>
      </c>
      <c r="H181" s="29" t="s">
        <v>40</v>
      </c>
      <c r="I181" s="29"/>
      <c r="J181" s="29" t="s">
        <v>167</v>
      </c>
      <c r="K181" s="29">
        <f t="shared" ref="K181:K182" si="105">L181+O181</f>
        <v>1</v>
      </c>
      <c r="L181" s="29">
        <f t="shared" si="102"/>
        <v>0</v>
      </c>
      <c r="M181" s="29"/>
      <c r="N181" s="29"/>
      <c r="O181" s="29">
        <f t="shared" ref="O181:O182" si="106">IF(I181="m",(P181+Q181)*1.5*V181/28,(P181+Q181)*1*V181/28)</f>
        <v>1</v>
      </c>
      <c r="P181" s="29">
        <v>2</v>
      </c>
      <c r="Q181" s="29"/>
      <c r="R181" s="29"/>
      <c r="S181" s="29"/>
      <c r="T181" s="67"/>
      <c r="U181" s="31"/>
      <c r="V181" s="102">
        <v>14</v>
      </c>
      <c r="W181" s="101" t="s">
        <v>93</v>
      </c>
      <c r="X181" s="6" t="s">
        <v>90</v>
      </c>
    </row>
    <row r="182" spans="1:24" ht="25.5" x14ac:dyDescent="0.2">
      <c r="A182" s="138"/>
      <c r="B182" s="138"/>
      <c r="C182" s="138"/>
      <c r="D182" s="138"/>
      <c r="E182" s="138"/>
      <c r="F182" s="153"/>
      <c r="G182" s="46" t="s">
        <v>170</v>
      </c>
      <c r="H182" s="36" t="s">
        <v>48</v>
      </c>
      <c r="I182" s="29"/>
      <c r="J182" s="29" t="s">
        <v>167</v>
      </c>
      <c r="K182" s="29">
        <f t="shared" si="105"/>
        <v>1</v>
      </c>
      <c r="L182" s="29">
        <f t="shared" si="102"/>
        <v>0</v>
      </c>
      <c r="M182" s="29"/>
      <c r="N182" s="29"/>
      <c r="O182" s="29">
        <f t="shared" si="106"/>
        <v>1</v>
      </c>
      <c r="P182" s="29">
        <v>2</v>
      </c>
      <c r="Q182" s="29"/>
      <c r="R182" s="29"/>
      <c r="S182" s="29"/>
      <c r="T182" s="30"/>
      <c r="U182" s="31"/>
      <c r="V182" s="102">
        <v>14</v>
      </c>
      <c r="W182" s="101" t="s">
        <v>93</v>
      </c>
      <c r="X182" s="6" t="s">
        <v>90</v>
      </c>
    </row>
    <row r="183" spans="1:24" ht="15" x14ac:dyDescent="0.25">
      <c r="A183" s="137">
        <v>22</v>
      </c>
      <c r="B183" s="137" t="s">
        <v>126</v>
      </c>
      <c r="C183" s="137" t="s">
        <v>96</v>
      </c>
      <c r="D183" s="143"/>
      <c r="E183" s="143"/>
      <c r="F183" s="147"/>
      <c r="G183" s="50"/>
      <c r="H183" s="48"/>
      <c r="I183" s="48"/>
      <c r="J183" s="24">
        <v>16</v>
      </c>
      <c r="K183" s="25">
        <f t="shared" ref="K183:Q183" si="107">SUM(K185:K191)</f>
        <v>11</v>
      </c>
      <c r="L183" s="25">
        <f t="shared" si="107"/>
        <v>2</v>
      </c>
      <c r="M183" s="25">
        <f t="shared" si="107"/>
        <v>2</v>
      </c>
      <c r="N183" s="25">
        <f t="shared" si="107"/>
        <v>0</v>
      </c>
      <c r="O183" s="25">
        <f t="shared" si="107"/>
        <v>9</v>
      </c>
      <c r="P183" s="25">
        <f t="shared" si="107"/>
        <v>11</v>
      </c>
      <c r="Q183" s="25">
        <f t="shared" si="107"/>
        <v>7</v>
      </c>
      <c r="R183" s="25">
        <f>J183-K183</f>
        <v>5</v>
      </c>
      <c r="S183" s="25">
        <f>S184/28</f>
        <v>5</v>
      </c>
      <c r="T183" s="25"/>
      <c r="U183" s="25"/>
      <c r="V183" s="103"/>
      <c r="W183" s="110"/>
      <c r="X183" s="6"/>
    </row>
    <row r="184" spans="1:24" ht="15" x14ac:dyDescent="0.25">
      <c r="A184" s="138"/>
      <c r="B184" s="138"/>
      <c r="C184" s="138"/>
      <c r="D184" s="143"/>
      <c r="E184" s="143"/>
      <c r="F184" s="147"/>
      <c r="G184" s="50"/>
      <c r="H184" s="48"/>
      <c r="I184" s="48"/>
      <c r="J184" s="49">
        <v>448</v>
      </c>
      <c r="K184" s="25">
        <f>K183*28</f>
        <v>308</v>
      </c>
      <c r="L184" s="26"/>
      <c r="M184" s="26"/>
      <c r="N184" s="26"/>
      <c r="O184" s="26"/>
      <c r="P184" s="26"/>
      <c r="Q184" s="26"/>
      <c r="R184" s="25">
        <f>J184-K184</f>
        <v>140</v>
      </c>
      <c r="S184" s="25">
        <f>SUM(S185:S191)</f>
        <v>140</v>
      </c>
      <c r="T184" s="27"/>
      <c r="U184" s="27"/>
      <c r="V184" s="104"/>
      <c r="W184" s="111"/>
      <c r="X184" s="6"/>
    </row>
    <row r="185" spans="1:24" x14ac:dyDescent="0.2">
      <c r="A185" s="138"/>
      <c r="B185" s="138"/>
      <c r="C185" s="138"/>
      <c r="D185" s="143"/>
      <c r="E185" s="143"/>
      <c r="F185" s="147"/>
      <c r="G185" s="32" t="s">
        <v>139</v>
      </c>
      <c r="H185" s="29" t="s">
        <v>48</v>
      </c>
      <c r="I185" s="29"/>
      <c r="J185" s="29" t="s">
        <v>75</v>
      </c>
      <c r="K185" s="29">
        <f t="shared" ref="K185" si="108">L185+O185</f>
        <v>0.5</v>
      </c>
      <c r="L185" s="29">
        <f t="shared" ref="L185" si="109">IF(I185="m",(M185+N185)*2.5*V185/28,(M185+N185)*2*V185/28)</f>
        <v>0</v>
      </c>
      <c r="M185" s="29"/>
      <c r="N185" s="29"/>
      <c r="O185" s="29">
        <f t="shared" ref="O185" si="110">IF(I185="m",(P185+Q185)*1.5*V185/28,(P185+Q185)*1*V185/28)</f>
        <v>0.5</v>
      </c>
      <c r="P185" s="29">
        <v>1</v>
      </c>
      <c r="Q185" s="29"/>
      <c r="R185" s="29" t="s">
        <v>169</v>
      </c>
      <c r="S185" s="29">
        <v>105</v>
      </c>
      <c r="T185" s="30"/>
      <c r="U185" s="30"/>
      <c r="V185" s="80">
        <v>14</v>
      </c>
      <c r="W185" s="101" t="s">
        <v>232</v>
      </c>
      <c r="X185" s="6" t="s">
        <v>127</v>
      </c>
    </row>
    <row r="186" spans="1:24" x14ac:dyDescent="0.2">
      <c r="A186" s="138"/>
      <c r="B186" s="138"/>
      <c r="C186" s="138"/>
      <c r="D186" s="143"/>
      <c r="E186" s="143"/>
      <c r="F186" s="147"/>
      <c r="G186" s="32" t="s">
        <v>97</v>
      </c>
      <c r="H186" s="29" t="s">
        <v>48</v>
      </c>
      <c r="I186" s="29"/>
      <c r="J186" s="29" t="s">
        <v>167</v>
      </c>
      <c r="K186" s="29">
        <f t="shared" ref="K186" si="111">L186+O186</f>
        <v>2</v>
      </c>
      <c r="L186" s="29">
        <f>IF(I186="m",(M186+N186)*2.5*V186/28,(M186+N186)*2*V186/28)</f>
        <v>0</v>
      </c>
      <c r="M186" s="29"/>
      <c r="N186" s="29"/>
      <c r="O186" s="29">
        <f t="shared" ref="O186" si="112">IF(I186="m",(P186+Q186)*1.5*V186/28,(P186+Q186)*1*V186/28)</f>
        <v>2</v>
      </c>
      <c r="P186" s="29"/>
      <c r="Q186" s="29">
        <v>4</v>
      </c>
      <c r="R186" s="29" t="s">
        <v>94</v>
      </c>
      <c r="S186" s="29">
        <v>35</v>
      </c>
      <c r="T186" s="30"/>
      <c r="U186" s="30"/>
      <c r="V186" s="80">
        <v>14</v>
      </c>
      <c r="W186" s="96" t="s">
        <v>232</v>
      </c>
      <c r="X186" s="6" t="s">
        <v>127</v>
      </c>
    </row>
    <row r="187" spans="1:24" x14ac:dyDescent="0.2">
      <c r="A187" s="138"/>
      <c r="B187" s="138"/>
      <c r="C187" s="138"/>
      <c r="D187" s="143"/>
      <c r="E187" s="143"/>
      <c r="F187" s="147"/>
      <c r="G187" s="32" t="s">
        <v>228</v>
      </c>
      <c r="H187" s="29" t="s">
        <v>35</v>
      </c>
      <c r="I187" s="29"/>
      <c r="J187" s="29" t="s">
        <v>41</v>
      </c>
      <c r="K187" s="29">
        <v>2</v>
      </c>
      <c r="L187" s="29">
        <f>IF(I187="m",(M187+N187)*2.5*V187/28,(M187+N187)*2*V187/28)</f>
        <v>2</v>
      </c>
      <c r="M187" s="29">
        <v>2</v>
      </c>
      <c r="N187" s="29"/>
      <c r="O187" s="29">
        <f>IF(I187="m",(P187+Q187)*1.5*V187/28,(P187+Q187)*1*V187/28)</f>
        <v>0</v>
      </c>
      <c r="P187" s="29"/>
      <c r="Q187" s="35"/>
      <c r="R187" s="29"/>
      <c r="S187" s="29"/>
      <c r="T187" s="30"/>
      <c r="U187" s="31"/>
      <c r="V187" s="102">
        <v>14</v>
      </c>
      <c r="W187" s="101" t="s">
        <v>93</v>
      </c>
      <c r="X187" s="6" t="s">
        <v>90</v>
      </c>
    </row>
    <row r="188" spans="1:24" x14ac:dyDescent="0.2">
      <c r="A188" s="138"/>
      <c r="B188" s="138"/>
      <c r="C188" s="138"/>
      <c r="D188" s="143"/>
      <c r="E188" s="143"/>
      <c r="F188" s="147"/>
      <c r="G188" s="32" t="s">
        <v>228</v>
      </c>
      <c r="H188" s="29" t="s">
        <v>40</v>
      </c>
      <c r="I188" s="29"/>
      <c r="J188" s="29" t="s">
        <v>168</v>
      </c>
      <c r="K188" s="29">
        <f>L188+O188</f>
        <v>2</v>
      </c>
      <c r="L188" s="29">
        <f>IF(I188="m",(M188+N188)*2.5*V188/28,(M188+N188)*2*V188/28)</f>
        <v>0</v>
      </c>
      <c r="M188" s="29"/>
      <c r="N188" s="29"/>
      <c r="O188" s="29">
        <f>IF(I188="m",(P188+Q188)*1.5*V188/28,(P188+Q188)*1*V188/28)</f>
        <v>2</v>
      </c>
      <c r="P188" s="29">
        <v>4</v>
      </c>
      <c r="Q188" s="29"/>
      <c r="R188" s="58"/>
      <c r="S188" s="29"/>
      <c r="T188" s="47"/>
      <c r="U188" s="31"/>
      <c r="V188" s="102">
        <v>14</v>
      </c>
      <c r="W188" s="101" t="s">
        <v>210</v>
      </c>
      <c r="X188" s="6" t="s">
        <v>209</v>
      </c>
    </row>
    <row r="189" spans="1:24" x14ac:dyDescent="0.2">
      <c r="A189" s="138"/>
      <c r="B189" s="138"/>
      <c r="C189" s="138"/>
      <c r="D189" s="143"/>
      <c r="E189" s="143"/>
      <c r="F189" s="147"/>
      <c r="G189" s="129" t="s">
        <v>237</v>
      </c>
      <c r="H189" s="94" t="s">
        <v>40</v>
      </c>
      <c r="I189" s="94"/>
      <c r="J189" s="94" t="s">
        <v>74</v>
      </c>
      <c r="K189" s="94">
        <f>L189+O189</f>
        <v>1</v>
      </c>
      <c r="L189" s="94">
        <v>0</v>
      </c>
      <c r="M189" s="94"/>
      <c r="N189" s="94"/>
      <c r="O189" s="94">
        <v>1</v>
      </c>
      <c r="P189" s="94">
        <v>2</v>
      </c>
      <c r="Q189" s="94"/>
      <c r="R189" s="94"/>
      <c r="S189" s="94"/>
      <c r="T189" s="96"/>
      <c r="U189" s="96"/>
      <c r="V189" s="108">
        <v>14</v>
      </c>
      <c r="W189" s="96" t="s">
        <v>111</v>
      </c>
      <c r="X189" s="6" t="s">
        <v>109</v>
      </c>
    </row>
    <row r="190" spans="1:24" x14ac:dyDescent="0.2">
      <c r="A190" s="138"/>
      <c r="B190" s="138"/>
      <c r="C190" s="138"/>
      <c r="D190" s="143"/>
      <c r="E190" s="143"/>
      <c r="F190" s="147"/>
      <c r="G190" s="129" t="s">
        <v>237</v>
      </c>
      <c r="H190" s="36" t="s">
        <v>40</v>
      </c>
      <c r="I190" s="29"/>
      <c r="J190" s="29" t="s">
        <v>58</v>
      </c>
      <c r="K190" s="29">
        <f>L190+O190</f>
        <v>2</v>
      </c>
      <c r="L190" s="29">
        <f>IF(I190="m",(M190+N190)*2.5*V190/28,(M190+N190)*2*V190/28)</f>
        <v>0</v>
      </c>
      <c r="M190" s="29"/>
      <c r="N190" s="29"/>
      <c r="O190" s="29">
        <f>IF(I190="m",(P190+Q190)*1.5*V190/28,(P190+Q190)*1*V190/28)</f>
        <v>2</v>
      </c>
      <c r="P190" s="29">
        <v>4</v>
      </c>
      <c r="Q190" s="29"/>
      <c r="R190" s="29"/>
      <c r="S190" s="29"/>
      <c r="T190" s="30"/>
      <c r="U190" s="30"/>
      <c r="V190" s="80">
        <v>14</v>
      </c>
      <c r="W190" s="96" t="s">
        <v>111</v>
      </c>
      <c r="X190" s="6" t="s">
        <v>109</v>
      </c>
    </row>
    <row r="191" spans="1:24" x14ac:dyDescent="0.2">
      <c r="A191" s="138"/>
      <c r="B191" s="138"/>
      <c r="C191" s="138"/>
      <c r="D191" s="143"/>
      <c r="E191" s="143"/>
      <c r="F191" s="147"/>
      <c r="G191" s="129" t="s">
        <v>236</v>
      </c>
      <c r="H191" s="94" t="s">
        <v>40</v>
      </c>
      <c r="I191" s="94"/>
      <c r="J191" s="94" t="s">
        <v>74</v>
      </c>
      <c r="K191" s="94">
        <f>L191+O191</f>
        <v>1.5</v>
      </c>
      <c r="L191" s="94">
        <f>IF(I191="m",(M191+N191)*2.5*V191/28,(M191+N191)*2*V191/28)</f>
        <v>0</v>
      </c>
      <c r="M191" s="94"/>
      <c r="N191" s="94"/>
      <c r="O191" s="94">
        <f>IF(I191="m",(P191+Q191)*1.5*V191/28,(P191+Q191)*1*V191/28)</f>
        <v>1.5</v>
      </c>
      <c r="P191" s="94"/>
      <c r="Q191" s="94">
        <v>3</v>
      </c>
      <c r="R191" s="94"/>
      <c r="S191" s="94"/>
      <c r="T191" s="96"/>
      <c r="U191" s="96"/>
      <c r="V191" s="108">
        <v>14</v>
      </c>
      <c r="W191" s="96" t="s">
        <v>111</v>
      </c>
      <c r="X191" s="6" t="s">
        <v>109</v>
      </c>
    </row>
    <row r="192" spans="1:24" ht="15" x14ac:dyDescent="0.25">
      <c r="A192" s="137">
        <v>23</v>
      </c>
      <c r="B192" s="137" t="s">
        <v>126</v>
      </c>
      <c r="C192" s="137" t="s">
        <v>96</v>
      </c>
      <c r="D192" s="143"/>
      <c r="E192" s="143"/>
      <c r="F192" s="147"/>
      <c r="G192" s="50"/>
      <c r="H192" s="48"/>
      <c r="I192" s="48"/>
      <c r="J192" s="24">
        <v>16</v>
      </c>
      <c r="K192" s="25">
        <f>SUM(K194:K200)</f>
        <v>11</v>
      </c>
      <c r="L192" s="25">
        <f t="shared" ref="L192:Q192" si="113">SUM(L194:L200)</f>
        <v>2</v>
      </c>
      <c r="M192" s="25">
        <f t="shared" si="113"/>
        <v>0</v>
      </c>
      <c r="N192" s="25">
        <f t="shared" si="113"/>
        <v>2</v>
      </c>
      <c r="O192" s="25">
        <f t="shared" si="113"/>
        <v>9</v>
      </c>
      <c r="P192" s="25">
        <f t="shared" si="113"/>
        <v>10</v>
      </c>
      <c r="Q192" s="25">
        <f t="shared" si="113"/>
        <v>8</v>
      </c>
      <c r="R192" s="25">
        <f>J192-K192</f>
        <v>5</v>
      </c>
      <c r="S192" s="25">
        <f>S193/28</f>
        <v>5</v>
      </c>
      <c r="T192" s="25"/>
      <c r="U192" s="25"/>
      <c r="V192" s="103"/>
      <c r="W192" s="110"/>
      <c r="X192" s="84"/>
    </row>
    <row r="193" spans="1:24" ht="15" x14ac:dyDescent="0.25">
      <c r="A193" s="138"/>
      <c r="B193" s="138"/>
      <c r="C193" s="138"/>
      <c r="D193" s="143"/>
      <c r="E193" s="143"/>
      <c r="F193" s="147"/>
      <c r="G193" s="50"/>
      <c r="H193" s="48"/>
      <c r="I193" s="48"/>
      <c r="J193" s="49">
        <v>448</v>
      </c>
      <c r="K193" s="25">
        <f>K192*28</f>
        <v>308</v>
      </c>
      <c r="L193" s="26"/>
      <c r="M193" s="26"/>
      <c r="N193" s="26"/>
      <c r="O193" s="26"/>
      <c r="P193" s="26"/>
      <c r="Q193" s="26"/>
      <c r="R193" s="25">
        <f>J193-K193</f>
        <v>140</v>
      </c>
      <c r="S193" s="25">
        <f>SUM(S194:S200)</f>
        <v>140</v>
      </c>
      <c r="T193" s="27"/>
      <c r="U193" s="27"/>
      <c r="V193" s="104"/>
      <c r="W193" s="111"/>
      <c r="X193" s="84"/>
    </row>
    <row r="194" spans="1:24" x14ac:dyDescent="0.2">
      <c r="A194" s="138"/>
      <c r="B194" s="138"/>
      <c r="C194" s="138"/>
      <c r="D194" s="143"/>
      <c r="E194" s="143"/>
      <c r="F194" s="147"/>
      <c r="G194" s="129" t="s">
        <v>44</v>
      </c>
      <c r="H194" s="36" t="s">
        <v>49</v>
      </c>
      <c r="I194" s="29"/>
      <c r="J194" s="29" t="s">
        <v>168</v>
      </c>
      <c r="K194" s="29">
        <f>L194+O194</f>
        <v>2</v>
      </c>
      <c r="L194" s="29">
        <f>IF(I194="m",(M194+N194)*2.5*V194/28,(M194+N194)*2*V194/28)</f>
        <v>0</v>
      </c>
      <c r="M194" s="29"/>
      <c r="N194" s="29"/>
      <c r="O194" s="29">
        <f>IF(I194="m",(P194+Q194)*1.5*V194/28,(P194+Q194)*1*V194/28)</f>
        <v>2</v>
      </c>
      <c r="P194" s="29">
        <v>4</v>
      </c>
      <c r="Q194" s="29"/>
      <c r="R194" s="29" t="s">
        <v>169</v>
      </c>
      <c r="S194" s="29">
        <v>105</v>
      </c>
      <c r="T194" s="47"/>
      <c r="U194" s="31"/>
      <c r="V194" s="102">
        <v>14</v>
      </c>
      <c r="W194" s="101" t="s">
        <v>38</v>
      </c>
      <c r="X194" s="6" t="s">
        <v>31</v>
      </c>
    </row>
    <row r="195" spans="1:24" x14ac:dyDescent="0.2">
      <c r="A195" s="138"/>
      <c r="B195" s="138"/>
      <c r="C195" s="138"/>
      <c r="D195" s="143"/>
      <c r="E195" s="143"/>
      <c r="F195" s="147"/>
      <c r="G195" s="32" t="s">
        <v>34</v>
      </c>
      <c r="H195" s="29" t="s">
        <v>40</v>
      </c>
      <c r="I195" s="29"/>
      <c r="J195" s="29" t="s">
        <v>36</v>
      </c>
      <c r="K195" s="29">
        <f>L195+O195</f>
        <v>2</v>
      </c>
      <c r="L195" s="29">
        <f>IF(I195="m",(M195+N195)*2.5*V195/28,(M195+N195)*2*V195/28)</f>
        <v>2</v>
      </c>
      <c r="M195" s="29"/>
      <c r="N195" s="29">
        <v>2</v>
      </c>
      <c r="O195" s="29">
        <f>IF(I195="m",(P195+Q195)*1.5*V195/28,(P195+Q195)*1*V195/28)</f>
        <v>0</v>
      </c>
      <c r="P195" s="29"/>
      <c r="Q195" s="29"/>
      <c r="R195" s="29" t="s">
        <v>94</v>
      </c>
      <c r="S195" s="29">
        <v>35</v>
      </c>
      <c r="T195" s="30"/>
      <c r="U195" s="31"/>
      <c r="V195" s="102">
        <v>14</v>
      </c>
      <c r="W195" s="101" t="s">
        <v>38</v>
      </c>
      <c r="X195" s="6" t="s">
        <v>31</v>
      </c>
    </row>
    <row r="196" spans="1:24" x14ac:dyDescent="0.2">
      <c r="A196" s="138"/>
      <c r="B196" s="138"/>
      <c r="C196" s="138"/>
      <c r="D196" s="143"/>
      <c r="E196" s="143"/>
      <c r="F196" s="147"/>
      <c r="G196" s="32" t="s">
        <v>34</v>
      </c>
      <c r="H196" s="29" t="s">
        <v>40</v>
      </c>
      <c r="I196" s="29"/>
      <c r="J196" s="29" t="s">
        <v>51</v>
      </c>
      <c r="K196" s="29">
        <f>L196+O196</f>
        <v>1</v>
      </c>
      <c r="L196" s="29">
        <f>IF(I196="m",(M196+N196)*2.5*V196/28,(M196+N196)*2*V196/28)</f>
        <v>0</v>
      </c>
      <c r="M196" s="29"/>
      <c r="N196" s="29"/>
      <c r="O196" s="29">
        <f>IF(I196="m",(P196+Q196)*1.5*V196/28,(P196+Q196)*1*V196/28)</f>
        <v>1</v>
      </c>
      <c r="P196" s="29"/>
      <c r="Q196" s="29">
        <v>2</v>
      </c>
      <c r="R196" s="29"/>
      <c r="S196" s="29"/>
      <c r="T196" s="47"/>
      <c r="U196" s="31"/>
      <c r="V196" s="102">
        <v>14</v>
      </c>
      <c r="W196" s="101" t="s">
        <v>38</v>
      </c>
      <c r="X196" s="6" t="s">
        <v>31</v>
      </c>
    </row>
    <row r="197" spans="1:24" x14ac:dyDescent="0.2">
      <c r="A197" s="138"/>
      <c r="B197" s="138"/>
      <c r="C197" s="138"/>
      <c r="D197" s="143"/>
      <c r="E197" s="143"/>
      <c r="F197" s="147"/>
      <c r="G197" s="32" t="s">
        <v>229</v>
      </c>
      <c r="H197" s="29" t="s">
        <v>48</v>
      </c>
      <c r="I197" s="29"/>
      <c r="J197" s="29" t="s">
        <v>168</v>
      </c>
      <c r="K197" s="29">
        <f t="shared" ref="K197" si="114">L197+O197</f>
        <v>1</v>
      </c>
      <c r="L197" s="29">
        <f>IF(I197="m",(M197+N197)*2.5*V197/28,(M197+N197)*2*V197/28)</f>
        <v>0</v>
      </c>
      <c r="M197" s="29"/>
      <c r="N197" s="29"/>
      <c r="O197" s="29">
        <f>IF(I197="m",(P197+Q197)*1.5*V197/28,(P197+Q197)*1*V197/28)</f>
        <v>1</v>
      </c>
      <c r="P197" s="29">
        <v>2</v>
      </c>
      <c r="Q197" s="29"/>
      <c r="R197" s="29"/>
      <c r="S197" s="29"/>
      <c r="T197" s="47"/>
      <c r="U197" s="31"/>
      <c r="V197" s="102">
        <v>14</v>
      </c>
      <c r="W197" s="101" t="s">
        <v>210</v>
      </c>
      <c r="X197" s="6" t="s">
        <v>209</v>
      </c>
    </row>
    <row r="198" spans="1:24" x14ac:dyDescent="0.2">
      <c r="A198" s="138"/>
      <c r="B198" s="138"/>
      <c r="C198" s="138"/>
      <c r="D198" s="143"/>
      <c r="E198" s="143"/>
      <c r="F198" s="147"/>
      <c r="G198" s="32" t="s">
        <v>47</v>
      </c>
      <c r="H198" s="29" t="s">
        <v>48</v>
      </c>
      <c r="I198" s="29"/>
      <c r="J198" s="29" t="s">
        <v>167</v>
      </c>
      <c r="K198" s="29">
        <f>L198+O198</f>
        <v>2</v>
      </c>
      <c r="L198" s="29">
        <f>IF(I198="m",(M198+N198)*2.5*V198/28,(M198+N198)*2*V198/28)</f>
        <v>0</v>
      </c>
      <c r="M198" s="29"/>
      <c r="N198" s="29"/>
      <c r="O198" s="29">
        <f>IF(I198="m",(P198+Q198)*1.5*V198/28,(P198+Q198)*1*V198/28)</f>
        <v>2</v>
      </c>
      <c r="P198" s="29">
        <v>4</v>
      </c>
      <c r="Q198" s="29"/>
      <c r="R198" s="29"/>
      <c r="S198" s="29"/>
      <c r="T198" s="47"/>
      <c r="U198" s="31"/>
      <c r="V198" s="102">
        <v>14</v>
      </c>
      <c r="W198" s="101" t="s">
        <v>210</v>
      </c>
      <c r="X198" s="6" t="s">
        <v>209</v>
      </c>
    </row>
    <row r="199" spans="1:24" x14ac:dyDescent="0.2">
      <c r="A199" s="138"/>
      <c r="B199" s="138"/>
      <c r="C199" s="138"/>
      <c r="D199" s="143"/>
      <c r="E199" s="143"/>
      <c r="F199" s="147"/>
      <c r="G199" s="32" t="s">
        <v>211</v>
      </c>
      <c r="H199" s="29" t="s">
        <v>48</v>
      </c>
      <c r="I199" s="29"/>
      <c r="J199" s="29" t="s">
        <v>51</v>
      </c>
      <c r="K199" s="29">
        <f t="shared" ref="K199" si="115">L199+O199</f>
        <v>2</v>
      </c>
      <c r="L199" s="29">
        <f t="shared" si="102"/>
        <v>0</v>
      </c>
      <c r="M199" s="29"/>
      <c r="N199" s="29"/>
      <c r="O199" s="29">
        <f t="shared" ref="O199" si="116">IF(I199="m",(P199+Q199)*1.5*V199/28,(P199+Q199)*1*V199/28)</f>
        <v>2</v>
      </c>
      <c r="P199" s="29"/>
      <c r="Q199" s="29">
        <v>4</v>
      </c>
      <c r="R199" s="29"/>
      <c r="S199" s="29"/>
      <c r="T199" s="73"/>
      <c r="U199" s="31"/>
      <c r="V199" s="102">
        <v>14</v>
      </c>
      <c r="W199" s="101" t="s">
        <v>115</v>
      </c>
      <c r="X199" s="6" t="s">
        <v>112</v>
      </c>
    </row>
    <row r="200" spans="1:24" x14ac:dyDescent="0.2">
      <c r="A200" s="138"/>
      <c r="B200" s="138"/>
      <c r="C200" s="138"/>
      <c r="D200" s="143"/>
      <c r="E200" s="143"/>
      <c r="F200" s="147"/>
      <c r="G200" s="32" t="s">
        <v>118</v>
      </c>
      <c r="H200" s="29" t="s">
        <v>40</v>
      </c>
      <c r="I200" s="29"/>
      <c r="J200" s="29" t="s">
        <v>167</v>
      </c>
      <c r="K200" s="29">
        <f>L200+O200</f>
        <v>1</v>
      </c>
      <c r="L200" s="29">
        <f>IF(I200="m",(M200+N200)*2.5*V200/28,(M200+N200)*2*V200/28)</f>
        <v>0</v>
      </c>
      <c r="M200" s="29"/>
      <c r="N200" s="29"/>
      <c r="O200" s="29">
        <f>IF(I200="m",(P200+Q200)*1.5*V200/28,(P200+Q200)*1*V200/28)</f>
        <v>1</v>
      </c>
      <c r="P200" s="29"/>
      <c r="Q200" s="29">
        <v>2</v>
      </c>
      <c r="R200" s="58"/>
      <c r="S200" s="29"/>
      <c r="T200" s="47"/>
      <c r="U200" s="31"/>
      <c r="V200" s="102">
        <v>14</v>
      </c>
      <c r="W200" s="101" t="s">
        <v>115</v>
      </c>
      <c r="X200" s="6" t="s">
        <v>112</v>
      </c>
    </row>
    <row r="201" spans="1:24" ht="15" x14ac:dyDescent="0.25">
      <c r="A201" s="147">
        <v>24</v>
      </c>
      <c r="B201" s="147" t="s">
        <v>126</v>
      </c>
      <c r="C201" s="147" t="s">
        <v>96</v>
      </c>
      <c r="D201" s="143"/>
      <c r="E201" s="143"/>
      <c r="F201" s="147"/>
      <c r="G201" s="50"/>
      <c r="H201" s="48"/>
      <c r="I201" s="48"/>
      <c r="J201" s="24">
        <v>16</v>
      </c>
      <c r="K201" s="25">
        <f>SUM(K203:K211)</f>
        <v>11</v>
      </c>
      <c r="L201" s="25">
        <f t="shared" ref="L201:Q201" si="117">SUM(L202:L211)</f>
        <v>7</v>
      </c>
      <c r="M201" s="25">
        <f t="shared" si="117"/>
        <v>5</v>
      </c>
      <c r="N201" s="25">
        <f t="shared" si="117"/>
        <v>2</v>
      </c>
      <c r="O201" s="25">
        <f t="shared" si="117"/>
        <v>4</v>
      </c>
      <c r="P201" s="25">
        <f t="shared" si="117"/>
        <v>4</v>
      </c>
      <c r="Q201" s="25">
        <f t="shared" si="117"/>
        <v>4</v>
      </c>
      <c r="R201" s="25">
        <f>J201-K201</f>
        <v>5</v>
      </c>
      <c r="S201" s="25">
        <f>S202/28</f>
        <v>5</v>
      </c>
      <c r="T201" s="25"/>
      <c r="U201" s="25"/>
      <c r="V201" s="103"/>
      <c r="W201" s="110"/>
      <c r="X201" s="84"/>
    </row>
    <row r="202" spans="1:24" ht="15" x14ac:dyDescent="0.25">
      <c r="A202" s="147"/>
      <c r="B202" s="147"/>
      <c r="C202" s="147"/>
      <c r="D202" s="143"/>
      <c r="E202" s="143"/>
      <c r="F202" s="147"/>
      <c r="G202" s="50"/>
      <c r="H202" s="48"/>
      <c r="I202" s="48"/>
      <c r="J202" s="49">
        <v>448</v>
      </c>
      <c r="K202" s="25">
        <f>K201*28</f>
        <v>308</v>
      </c>
      <c r="L202" s="26"/>
      <c r="M202" s="26"/>
      <c r="N202" s="26"/>
      <c r="O202" s="26"/>
      <c r="P202" s="26"/>
      <c r="Q202" s="26"/>
      <c r="R202" s="25">
        <f>J202-K202</f>
        <v>140</v>
      </c>
      <c r="S202" s="25">
        <f>SUM(S203:S211)</f>
        <v>140</v>
      </c>
      <c r="T202" s="27"/>
      <c r="U202" s="27"/>
      <c r="V202" s="104"/>
      <c r="W202" s="111"/>
      <c r="X202" s="84"/>
    </row>
    <row r="203" spans="1:24" x14ac:dyDescent="0.2">
      <c r="A203" s="147"/>
      <c r="B203" s="147"/>
      <c r="C203" s="147"/>
      <c r="D203" s="143"/>
      <c r="E203" s="143"/>
      <c r="F203" s="147"/>
      <c r="G203" s="32" t="s">
        <v>107</v>
      </c>
      <c r="H203" s="29" t="s">
        <v>48</v>
      </c>
      <c r="I203" s="29"/>
      <c r="J203" s="29" t="s">
        <v>71</v>
      </c>
      <c r="K203" s="29">
        <f>L203+O203</f>
        <v>1</v>
      </c>
      <c r="L203" s="29">
        <f>IF(I203="m",(M203+N203)*2.5*V203/28,(M203+N203)*2*V203/28)</f>
        <v>0</v>
      </c>
      <c r="M203" s="29"/>
      <c r="N203" s="29"/>
      <c r="O203" s="29">
        <f t="shared" ref="O203" si="118">IF(I203="m",(P203+Q203)*1.5*V203/28,(P203+Q203)*1*V203/28)</f>
        <v>1</v>
      </c>
      <c r="P203" s="29"/>
      <c r="Q203" s="29">
        <v>2</v>
      </c>
      <c r="R203" s="29" t="s">
        <v>169</v>
      </c>
      <c r="S203" s="29">
        <v>105</v>
      </c>
      <c r="T203" s="30"/>
      <c r="U203" s="30"/>
      <c r="V203" s="102">
        <v>14</v>
      </c>
      <c r="W203" s="115" t="s">
        <v>105</v>
      </c>
      <c r="X203" s="125" t="s">
        <v>103</v>
      </c>
    </row>
    <row r="204" spans="1:24" x14ac:dyDescent="0.2">
      <c r="A204" s="147"/>
      <c r="B204" s="147"/>
      <c r="C204" s="147"/>
      <c r="D204" s="143"/>
      <c r="E204" s="143"/>
      <c r="F204" s="147"/>
      <c r="G204" s="78" t="s">
        <v>240</v>
      </c>
      <c r="H204" s="29" t="s">
        <v>241</v>
      </c>
      <c r="I204" s="29"/>
      <c r="J204" s="29" t="s">
        <v>36</v>
      </c>
      <c r="K204" s="29">
        <f t="shared" ref="K204" si="119">L204+O204</f>
        <v>2</v>
      </c>
      <c r="L204" s="29">
        <f>IF(I204="m",(M204+N204)*2.5*V204/28,(M204+N204)*2*V204/28)</f>
        <v>2</v>
      </c>
      <c r="M204" s="29"/>
      <c r="N204" s="29">
        <v>2</v>
      </c>
      <c r="O204" s="29">
        <f>IF(I204="m",(P204+Q204)*1.5*V204/28,(P204+Q204)*1*V204/28)</f>
        <v>0</v>
      </c>
      <c r="P204" s="29"/>
      <c r="Q204" s="29"/>
      <c r="R204" s="29" t="s">
        <v>94</v>
      </c>
      <c r="S204" s="29">
        <v>35</v>
      </c>
      <c r="T204" s="30"/>
      <c r="U204" s="30"/>
      <c r="V204" s="102">
        <v>14</v>
      </c>
      <c r="W204" s="115" t="s">
        <v>105</v>
      </c>
      <c r="X204" s="125" t="s">
        <v>103</v>
      </c>
    </row>
    <row r="205" spans="1:24" x14ac:dyDescent="0.2">
      <c r="A205" s="147"/>
      <c r="B205" s="147"/>
      <c r="C205" s="147"/>
      <c r="D205" s="143"/>
      <c r="E205" s="143"/>
      <c r="F205" s="147"/>
      <c r="G205" s="78" t="s">
        <v>240</v>
      </c>
      <c r="H205" s="29" t="s">
        <v>241</v>
      </c>
      <c r="I205" s="29"/>
      <c r="J205" s="29" t="s">
        <v>68</v>
      </c>
      <c r="K205" s="29">
        <f t="shared" ref="K205:K206" si="120">L205+O205</f>
        <v>1</v>
      </c>
      <c r="L205" s="29">
        <f t="shared" ref="L205:L206" si="121">IF(I205="m",(M205+N205)*2.5*V205/28,(M205+N205)*2*V205/28)</f>
        <v>0</v>
      </c>
      <c r="M205" s="29"/>
      <c r="N205" s="29"/>
      <c r="O205" s="29">
        <f t="shared" ref="O205:O206" si="122">IF(I205="m",(P205+Q205)*1.5*V205/28,(P205+Q205)*1*V205/28)</f>
        <v>1</v>
      </c>
      <c r="P205" s="29"/>
      <c r="Q205" s="29">
        <v>2</v>
      </c>
      <c r="R205" s="58"/>
      <c r="S205" s="58"/>
      <c r="T205" s="30"/>
      <c r="U205" s="30"/>
      <c r="V205" s="102">
        <v>14</v>
      </c>
      <c r="W205" s="115" t="s">
        <v>105</v>
      </c>
      <c r="X205" s="125" t="s">
        <v>103</v>
      </c>
    </row>
    <row r="206" spans="1:24" x14ac:dyDescent="0.2">
      <c r="A206" s="147"/>
      <c r="B206" s="147"/>
      <c r="C206" s="147"/>
      <c r="D206" s="143"/>
      <c r="E206" s="143"/>
      <c r="F206" s="147"/>
      <c r="G206" s="78" t="s">
        <v>242</v>
      </c>
      <c r="H206" s="29" t="s">
        <v>163</v>
      </c>
      <c r="I206" s="29"/>
      <c r="J206" s="29" t="s">
        <v>55</v>
      </c>
      <c r="K206" s="29">
        <f t="shared" si="120"/>
        <v>1</v>
      </c>
      <c r="L206" s="29">
        <f t="shared" si="121"/>
        <v>1</v>
      </c>
      <c r="M206" s="29">
        <v>1</v>
      </c>
      <c r="N206" s="29"/>
      <c r="O206" s="29">
        <f t="shared" si="122"/>
        <v>0</v>
      </c>
      <c r="P206" s="29"/>
      <c r="Q206" s="29"/>
      <c r="R206" s="58"/>
      <c r="S206" s="58"/>
      <c r="T206" s="30"/>
      <c r="U206" s="30"/>
      <c r="V206" s="102">
        <v>14</v>
      </c>
      <c r="W206" s="115" t="s">
        <v>105</v>
      </c>
      <c r="X206" s="125" t="s">
        <v>103</v>
      </c>
    </row>
    <row r="207" spans="1:24" x14ac:dyDescent="0.2">
      <c r="A207" s="147"/>
      <c r="B207" s="147"/>
      <c r="C207" s="147"/>
      <c r="D207" s="143"/>
      <c r="E207" s="143"/>
      <c r="F207" s="147"/>
      <c r="G207" s="78" t="s">
        <v>242</v>
      </c>
      <c r="H207" s="29" t="s">
        <v>163</v>
      </c>
      <c r="I207" s="29"/>
      <c r="J207" s="29" t="s">
        <v>74</v>
      </c>
      <c r="K207" s="29">
        <f t="shared" ref="K207" si="123">L207+O207</f>
        <v>1</v>
      </c>
      <c r="L207" s="29">
        <f t="shared" ref="L207" si="124">IF(I207="m",(M207+N207)*2.5*V207/28,(M207+N207)*2*V207/28)</f>
        <v>0</v>
      </c>
      <c r="M207" s="29"/>
      <c r="N207" s="29"/>
      <c r="O207" s="29">
        <f t="shared" ref="O207" si="125">IF(I207="m",(P207+Q207)*1.5*V207/28,(P207+Q207)*1*V207/28)</f>
        <v>1</v>
      </c>
      <c r="P207" s="29">
        <v>2</v>
      </c>
      <c r="Q207" s="29"/>
      <c r="R207" s="58"/>
      <c r="S207" s="58"/>
      <c r="T207" s="30"/>
      <c r="U207" s="30"/>
      <c r="V207" s="102">
        <v>14</v>
      </c>
      <c r="W207" s="115" t="s">
        <v>105</v>
      </c>
      <c r="X207" s="125" t="s">
        <v>103</v>
      </c>
    </row>
    <row r="208" spans="1:24" x14ac:dyDescent="0.2">
      <c r="A208" s="147"/>
      <c r="B208" s="147"/>
      <c r="C208" s="147"/>
      <c r="D208" s="143"/>
      <c r="E208" s="143"/>
      <c r="F208" s="147"/>
      <c r="G208" s="78" t="s">
        <v>231</v>
      </c>
      <c r="H208" s="36" t="s">
        <v>65</v>
      </c>
      <c r="I208" s="36"/>
      <c r="J208" s="36" t="s">
        <v>61</v>
      </c>
      <c r="K208" s="29">
        <f t="shared" ref="K208:K209" si="126">L208+O208</f>
        <v>2</v>
      </c>
      <c r="L208" s="29">
        <f t="shared" ref="L208:L262" si="127">IF(I208="m",(M208+N208)*2.5*V208/28,(M208+N208)*2*V208/28)</f>
        <v>2</v>
      </c>
      <c r="M208" s="29">
        <v>2</v>
      </c>
      <c r="N208" s="29"/>
      <c r="O208" s="29">
        <f t="shared" ref="O208:O209" si="128">IF(I208="m",(P208+Q208)*1.5*V208/28,(P208+Q208)*1*V208/28)</f>
        <v>0</v>
      </c>
      <c r="P208" s="29"/>
      <c r="Q208" s="29"/>
      <c r="R208" s="29"/>
      <c r="S208" s="29"/>
      <c r="T208" s="88"/>
      <c r="U208" s="31"/>
      <c r="V208" s="102">
        <v>14</v>
      </c>
      <c r="W208" s="101" t="s">
        <v>105</v>
      </c>
      <c r="X208" s="125" t="s">
        <v>103</v>
      </c>
    </row>
    <row r="209" spans="1:24" x14ac:dyDescent="0.2">
      <c r="A209" s="147"/>
      <c r="B209" s="147"/>
      <c r="C209" s="147"/>
      <c r="D209" s="143"/>
      <c r="E209" s="143"/>
      <c r="F209" s="147"/>
      <c r="G209" s="78" t="s">
        <v>231</v>
      </c>
      <c r="H209" s="36" t="s">
        <v>65</v>
      </c>
      <c r="I209" s="36"/>
      <c r="J209" s="36" t="s">
        <v>106</v>
      </c>
      <c r="K209" s="29">
        <f t="shared" si="126"/>
        <v>0.5</v>
      </c>
      <c r="L209" s="29">
        <f t="shared" si="127"/>
        <v>0</v>
      </c>
      <c r="M209" s="29"/>
      <c r="N209" s="29"/>
      <c r="O209" s="29">
        <f t="shared" si="128"/>
        <v>0.5</v>
      </c>
      <c r="P209" s="29">
        <v>1</v>
      </c>
      <c r="Q209" s="29"/>
      <c r="R209" s="29"/>
      <c r="S209" s="29"/>
      <c r="T209" s="88"/>
      <c r="U209" s="31"/>
      <c r="V209" s="102">
        <v>14</v>
      </c>
      <c r="W209" s="101" t="s">
        <v>105</v>
      </c>
      <c r="X209" s="125" t="s">
        <v>103</v>
      </c>
    </row>
    <row r="210" spans="1:24" x14ac:dyDescent="0.2">
      <c r="A210" s="147"/>
      <c r="B210" s="147"/>
      <c r="C210" s="147"/>
      <c r="D210" s="143"/>
      <c r="E210" s="143"/>
      <c r="F210" s="147"/>
      <c r="G210" s="32" t="s">
        <v>223</v>
      </c>
      <c r="H210" s="36" t="s">
        <v>48</v>
      </c>
      <c r="I210" s="36"/>
      <c r="J210" s="36" t="s">
        <v>36</v>
      </c>
      <c r="K210" s="29">
        <f t="shared" ref="K210" si="129">L210+O210</f>
        <v>2</v>
      </c>
      <c r="L210" s="29">
        <f>IF(I210="m",(M210+N210)*2.5*V210/28,(M210+N210)*2*V210/28)</f>
        <v>2</v>
      </c>
      <c r="M210" s="29">
        <v>2</v>
      </c>
      <c r="N210" s="29"/>
      <c r="O210" s="29">
        <f>IF(I210="m",(P210+Q210)*1.5*V210/28,(P210+Q210)*1*V210/28)</f>
        <v>0</v>
      </c>
      <c r="P210" s="29"/>
      <c r="Q210" s="29"/>
      <c r="R210" s="29"/>
      <c r="S210" s="29"/>
      <c r="T210" s="81"/>
      <c r="U210" s="31"/>
      <c r="V210" s="102">
        <v>14</v>
      </c>
      <c r="W210" s="101" t="s">
        <v>135</v>
      </c>
      <c r="X210" s="6" t="s">
        <v>166</v>
      </c>
    </row>
    <row r="211" spans="1:24" x14ac:dyDescent="0.2">
      <c r="A211" s="147"/>
      <c r="B211" s="147"/>
      <c r="C211" s="147"/>
      <c r="D211" s="143"/>
      <c r="E211" s="143"/>
      <c r="F211" s="147"/>
      <c r="G211" s="32" t="s">
        <v>223</v>
      </c>
      <c r="H211" s="36" t="s">
        <v>48</v>
      </c>
      <c r="I211" s="36"/>
      <c r="J211" s="36" t="s">
        <v>75</v>
      </c>
      <c r="K211" s="29">
        <f t="shared" ref="K211" si="130">L211+O211</f>
        <v>0.5</v>
      </c>
      <c r="L211" s="29">
        <f t="shared" si="127"/>
        <v>0</v>
      </c>
      <c r="M211" s="29"/>
      <c r="N211" s="29"/>
      <c r="O211" s="29">
        <f>IF(I211="m",(P211+Q211)*1.5*V211/28,(P211+Q211)*1*V211/28)</f>
        <v>0.5</v>
      </c>
      <c r="P211" s="29">
        <v>1</v>
      </c>
      <c r="Q211" s="29"/>
      <c r="R211" s="29"/>
      <c r="S211" s="29"/>
      <c r="T211" s="81"/>
      <c r="U211" s="31"/>
      <c r="V211" s="102">
        <v>14</v>
      </c>
      <c r="W211" s="101" t="s">
        <v>135</v>
      </c>
      <c r="X211" s="6" t="s">
        <v>166</v>
      </c>
    </row>
    <row r="212" spans="1:24" ht="15" x14ac:dyDescent="0.25">
      <c r="A212" s="137">
        <v>25</v>
      </c>
      <c r="B212" s="137" t="s">
        <v>126</v>
      </c>
      <c r="C212" s="137" t="s">
        <v>96</v>
      </c>
      <c r="D212" s="143"/>
      <c r="E212" s="143"/>
      <c r="F212" s="147"/>
      <c r="G212" s="50"/>
      <c r="H212" s="48"/>
      <c r="I212" s="48"/>
      <c r="J212" s="24">
        <v>16</v>
      </c>
      <c r="K212" s="25">
        <f>SUM(K214:K229)</f>
        <v>11.214285714285714</v>
      </c>
      <c r="L212" s="25">
        <f t="shared" ref="L212:Q212" si="131">SUM(L214:L229)</f>
        <v>3.7142857142857144</v>
      </c>
      <c r="M212" s="25">
        <f t="shared" si="131"/>
        <v>2</v>
      </c>
      <c r="N212" s="25">
        <f t="shared" si="131"/>
        <v>2</v>
      </c>
      <c r="O212" s="25">
        <f t="shared" si="131"/>
        <v>7.5</v>
      </c>
      <c r="P212" s="25">
        <f t="shared" si="131"/>
        <v>7</v>
      </c>
      <c r="Q212" s="25">
        <f t="shared" si="131"/>
        <v>8</v>
      </c>
      <c r="R212" s="25">
        <f>J212-K212</f>
        <v>4.7857142857142865</v>
      </c>
      <c r="S212" s="25">
        <f>S213/28</f>
        <v>4.7857142857142856</v>
      </c>
      <c r="T212" s="25"/>
      <c r="U212" s="25"/>
      <c r="V212" s="103"/>
      <c r="W212" s="110"/>
      <c r="X212" s="84"/>
    </row>
    <row r="213" spans="1:24" ht="15" x14ac:dyDescent="0.25">
      <c r="A213" s="138"/>
      <c r="B213" s="138"/>
      <c r="C213" s="138"/>
      <c r="D213" s="143"/>
      <c r="E213" s="143"/>
      <c r="F213" s="147"/>
      <c r="G213" s="50"/>
      <c r="H213" s="48"/>
      <c r="I213" s="48"/>
      <c r="J213" s="49">
        <v>448</v>
      </c>
      <c r="K213" s="25">
        <f>K212*28</f>
        <v>314</v>
      </c>
      <c r="L213" s="26"/>
      <c r="M213" s="26"/>
      <c r="N213" s="26"/>
      <c r="O213" s="26"/>
      <c r="P213" s="26"/>
      <c r="Q213" s="26"/>
      <c r="R213" s="25">
        <f>J213-K213</f>
        <v>134</v>
      </c>
      <c r="S213" s="25">
        <f>SUM(S214:S229)</f>
        <v>134</v>
      </c>
      <c r="T213" s="27"/>
      <c r="U213" s="27"/>
      <c r="V213" s="104"/>
      <c r="W213" s="111"/>
      <c r="X213" s="84"/>
    </row>
    <row r="214" spans="1:24" x14ac:dyDescent="0.2">
      <c r="A214" s="138"/>
      <c r="B214" s="138"/>
      <c r="C214" s="138"/>
      <c r="D214" s="143"/>
      <c r="E214" s="143"/>
      <c r="F214" s="147"/>
      <c r="G214" s="78" t="s">
        <v>149</v>
      </c>
      <c r="H214" s="29" t="s">
        <v>140</v>
      </c>
      <c r="I214" s="29"/>
      <c r="J214" s="29" t="s">
        <v>50</v>
      </c>
      <c r="K214" s="29">
        <f t="shared" ref="K214:K220" si="132">L214+O214</f>
        <v>0.5</v>
      </c>
      <c r="L214" s="29">
        <f t="shared" ref="L214:L224" si="133">IF(I214="m",(M214+N214)*2.5*V214/28,(M214+N214)*2*V214/28)</f>
        <v>0</v>
      </c>
      <c r="M214" s="29"/>
      <c r="N214" s="29"/>
      <c r="O214" s="29">
        <f t="shared" ref="O214:O224" si="134">IF(I214="m",(P214+Q214)*1.5*V214/28,(P214+Q214)*1*V214/28)</f>
        <v>0.5</v>
      </c>
      <c r="P214" s="29">
        <v>1</v>
      </c>
      <c r="Q214" s="29"/>
      <c r="R214" s="29" t="s">
        <v>169</v>
      </c>
      <c r="S214" s="29">
        <v>99</v>
      </c>
      <c r="T214" s="51"/>
      <c r="U214" s="31"/>
      <c r="V214" s="102">
        <v>14</v>
      </c>
      <c r="W214" s="101" t="s">
        <v>105</v>
      </c>
      <c r="X214" s="125" t="s">
        <v>103</v>
      </c>
    </row>
    <row r="215" spans="1:24" x14ac:dyDescent="0.2">
      <c r="A215" s="138"/>
      <c r="B215" s="138"/>
      <c r="C215" s="138"/>
      <c r="D215" s="143"/>
      <c r="E215" s="143"/>
      <c r="F215" s="147"/>
      <c r="G215" s="78" t="s">
        <v>149</v>
      </c>
      <c r="H215" s="29" t="s">
        <v>150</v>
      </c>
      <c r="I215" s="29"/>
      <c r="J215" s="29" t="s">
        <v>71</v>
      </c>
      <c r="K215" s="29">
        <f t="shared" si="132"/>
        <v>0.5</v>
      </c>
      <c r="L215" s="29">
        <f t="shared" si="133"/>
        <v>0</v>
      </c>
      <c r="M215" s="29"/>
      <c r="N215" s="29"/>
      <c r="O215" s="29">
        <f t="shared" si="134"/>
        <v>0.5</v>
      </c>
      <c r="P215" s="29">
        <v>1</v>
      </c>
      <c r="Q215" s="29"/>
      <c r="R215" s="29" t="s">
        <v>94</v>
      </c>
      <c r="S215" s="29">
        <v>35</v>
      </c>
      <c r="T215" s="47"/>
      <c r="U215" s="31"/>
      <c r="V215" s="102">
        <v>14</v>
      </c>
      <c r="W215" s="101" t="s">
        <v>66</v>
      </c>
      <c r="X215" s="6" t="s">
        <v>262</v>
      </c>
    </row>
    <row r="216" spans="1:24" x14ac:dyDescent="0.2">
      <c r="A216" s="138"/>
      <c r="B216" s="138"/>
      <c r="C216" s="138"/>
      <c r="D216" s="143"/>
      <c r="E216" s="143"/>
      <c r="F216" s="147"/>
      <c r="G216" s="78" t="s">
        <v>149</v>
      </c>
      <c r="H216" s="29" t="s">
        <v>151</v>
      </c>
      <c r="I216" s="29"/>
      <c r="J216" s="29" t="s">
        <v>106</v>
      </c>
      <c r="K216" s="29">
        <f t="shared" si="132"/>
        <v>0.5</v>
      </c>
      <c r="L216" s="29">
        <f t="shared" si="133"/>
        <v>0</v>
      </c>
      <c r="M216" s="29"/>
      <c r="N216" s="29"/>
      <c r="O216" s="29">
        <f>IF(I216="m",(P216+Q216)*1.5*V216/28,(P216+Q216)*1*V216/28)</f>
        <v>0.5</v>
      </c>
      <c r="P216" s="29">
        <v>1</v>
      </c>
      <c r="Q216" s="29"/>
      <c r="R216" s="29"/>
      <c r="S216" s="29"/>
      <c r="T216" s="61"/>
      <c r="U216" s="61"/>
      <c r="V216" s="102">
        <v>14</v>
      </c>
      <c r="W216" s="101" t="s">
        <v>66</v>
      </c>
      <c r="X216" s="6" t="s">
        <v>262</v>
      </c>
    </row>
    <row r="217" spans="1:24" x14ac:dyDescent="0.2">
      <c r="A217" s="138"/>
      <c r="B217" s="138"/>
      <c r="C217" s="138"/>
      <c r="D217" s="143"/>
      <c r="E217" s="143"/>
      <c r="F217" s="147"/>
      <c r="G217" s="78" t="s">
        <v>149</v>
      </c>
      <c r="H217" s="29" t="s">
        <v>77</v>
      </c>
      <c r="I217" s="29"/>
      <c r="J217" s="29" t="s">
        <v>50</v>
      </c>
      <c r="K217" s="29">
        <f t="shared" si="132"/>
        <v>0.5</v>
      </c>
      <c r="L217" s="29">
        <f t="shared" si="133"/>
        <v>0</v>
      </c>
      <c r="M217" s="29"/>
      <c r="N217" s="29"/>
      <c r="O217" s="29">
        <f>IF(I217="m",(P217+Q217)*1.5*V217/28,(P217+Q217)*1*V217/28)</f>
        <v>0.5</v>
      </c>
      <c r="P217" s="29">
        <v>1</v>
      </c>
      <c r="Q217" s="29"/>
      <c r="R217" s="29"/>
      <c r="S217" s="29"/>
      <c r="T217" s="85"/>
      <c r="U217" s="31"/>
      <c r="V217" s="102">
        <v>14</v>
      </c>
      <c r="W217" s="101" t="s">
        <v>105</v>
      </c>
      <c r="X217" s="125" t="s">
        <v>103</v>
      </c>
    </row>
    <row r="218" spans="1:24" x14ac:dyDescent="0.2">
      <c r="A218" s="138"/>
      <c r="B218" s="138"/>
      <c r="C218" s="138"/>
      <c r="D218" s="143"/>
      <c r="E218" s="143"/>
      <c r="F218" s="147"/>
      <c r="G218" s="78" t="s">
        <v>149</v>
      </c>
      <c r="H218" s="29" t="s">
        <v>142</v>
      </c>
      <c r="I218" s="29"/>
      <c r="J218" s="29" t="s">
        <v>71</v>
      </c>
      <c r="K218" s="29">
        <f t="shared" si="132"/>
        <v>0.5</v>
      </c>
      <c r="L218" s="29">
        <f t="shared" si="133"/>
        <v>0</v>
      </c>
      <c r="M218" s="29"/>
      <c r="N218" s="29"/>
      <c r="O218" s="29">
        <f>IF(I218="m",(P218+Q218)*1.5*V218/28,(P218+Q218)*1*V218/28)</f>
        <v>0.5</v>
      </c>
      <c r="P218" s="29">
        <v>1</v>
      </c>
      <c r="Q218" s="29"/>
      <c r="R218" s="29"/>
      <c r="S218" s="29"/>
      <c r="T218" s="85"/>
      <c r="U218" s="31"/>
      <c r="V218" s="102">
        <v>14</v>
      </c>
      <c r="W218" s="101" t="s">
        <v>105</v>
      </c>
      <c r="X218" s="125" t="s">
        <v>103</v>
      </c>
    </row>
    <row r="219" spans="1:24" x14ac:dyDescent="0.2">
      <c r="A219" s="138"/>
      <c r="B219" s="138"/>
      <c r="C219" s="138"/>
      <c r="D219" s="143"/>
      <c r="E219" s="143"/>
      <c r="F219" s="147"/>
      <c r="G219" s="32" t="s">
        <v>215</v>
      </c>
      <c r="H219" s="29" t="s">
        <v>140</v>
      </c>
      <c r="I219" s="29"/>
      <c r="J219" s="29" t="s">
        <v>71</v>
      </c>
      <c r="K219" s="29">
        <v>0.5</v>
      </c>
      <c r="L219" s="29">
        <f>IF(I219="m",(M219+N219)*2.5*V219/28,(M219+N219)*2*V219/28)</f>
        <v>0</v>
      </c>
      <c r="M219" s="29"/>
      <c r="N219" s="29"/>
      <c r="O219" s="29">
        <f>IF(I219="m",(P219+Q219)*1.5*V219/28,(P219+Q219)*1*V219/28)</f>
        <v>0.5</v>
      </c>
      <c r="P219" s="29"/>
      <c r="Q219" s="29">
        <v>1</v>
      </c>
      <c r="R219" s="29"/>
      <c r="S219" s="29"/>
      <c r="T219" s="119"/>
      <c r="U219" s="31"/>
      <c r="V219" s="102">
        <v>14</v>
      </c>
      <c r="W219" s="120" t="s">
        <v>66</v>
      </c>
      <c r="X219" s="6" t="s">
        <v>262</v>
      </c>
    </row>
    <row r="220" spans="1:24" x14ac:dyDescent="0.2">
      <c r="A220" s="138"/>
      <c r="B220" s="138"/>
      <c r="C220" s="138"/>
      <c r="D220" s="143"/>
      <c r="E220" s="143"/>
      <c r="F220" s="147"/>
      <c r="G220" s="78" t="s">
        <v>147</v>
      </c>
      <c r="H220" s="29" t="s">
        <v>151</v>
      </c>
      <c r="I220" s="29"/>
      <c r="J220" s="29" t="s">
        <v>106</v>
      </c>
      <c r="K220" s="29">
        <f t="shared" si="132"/>
        <v>0.5</v>
      </c>
      <c r="L220" s="29">
        <f t="shared" si="133"/>
        <v>0</v>
      </c>
      <c r="M220" s="29"/>
      <c r="N220" s="29"/>
      <c r="O220" s="29">
        <f>IF(I220="m",(P220+Q220)*1.5*V220/28,(P220+Q220)*1*V220/28)</f>
        <v>0.5</v>
      </c>
      <c r="P220" s="29"/>
      <c r="Q220" s="29">
        <v>1</v>
      </c>
      <c r="R220" s="29"/>
      <c r="S220" s="29"/>
      <c r="T220" s="61"/>
      <c r="U220" s="61"/>
      <c r="V220" s="102">
        <v>14</v>
      </c>
      <c r="W220" s="101" t="s">
        <v>66</v>
      </c>
      <c r="X220" s="6" t="s">
        <v>262</v>
      </c>
    </row>
    <row r="221" spans="1:24" x14ac:dyDescent="0.2">
      <c r="A221" s="138"/>
      <c r="B221" s="138"/>
      <c r="C221" s="138"/>
      <c r="D221" s="143"/>
      <c r="E221" s="143"/>
      <c r="F221" s="147"/>
      <c r="G221" s="32" t="s">
        <v>147</v>
      </c>
      <c r="H221" s="29" t="s">
        <v>48</v>
      </c>
      <c r="I221" s="29"/>
      <c r="J221" s="29" t="s">
        <v>71</v>
      </c>
      <c r="K221" s="29">
        <f t="shared" ref="K221" si="135">L221+O221</f>
        <v>0.5</v>
      </c>
      <c r="L221" s="29">
        <f t="shared" si="133"/>
        <v>0</v>
      </c>
      <c r="M221" s="29"/>
      <c r="N221" s="29"/>
      <c r="O221" s="29">
        <f t="shared" ref="O221" si="136">IF(I221="m",(P221+Q221)*1.5*V221/28,(P221+Q221)*1*V221/28)</f>
        <v>0.5</v>
      </c>
      <c r="P221" s="29"/>
      <c r="Q221" s="29">
        <v>1</v>
      </c>
      <c r="R221" s="29"/>
      <c r="S221" s="29"/>
      <c r="T221" s="51"/>
      <c r="U221" s="31"/>
      <c r="V221" s="102">
        <v>14</v>
      </c>
      <c r="W221" s="101" t="s">
        <v>66</v>
      </c>
      <c r="X221" s="6" t="s">
        <v>262</v>
      </c>
    </row>
    <row r="222" spans="1:24" x14ac:dyDescent="0.2">
      <c r="A222" s="138"/>
      <c r="B222" s="138"/>
      <c r="C222" s="138"/>
      <c r="D222" s="143"/>
      <c r="E222" s="143"/>
      <c r="F222" s="147"/>
      <c r="G222" s="32" t="s">
        <v>147</v>
      </c>
      <c r="H222" s="29" t="s">
        <v>142</v>
      </c>
      <c r="I222" s="29"/>
      <c r="J222" s="29" t="s">
        <v>71</v>
      </c>
      <c r="K222" s="29">
        <f>L222+O222</f>
        <v>0.5</v>
      </c>
      <c r="L222" s="29">
        <f t="shared" si="133"/>
        <v>0</v>
      </c>
      <c r="M222" s="29"/>
      <c r="N222" s="29"/>
      <c r="O222" s="29">
        <f>IF(I222="m",(P222+Q222)*1.5*V222/28,(P222+Q222)*1*V222/28)</f>
        <v>0.5</v>
      </c>
      <c r="P222" s="29"/>
      <c r="Q222" s="29">
        <v>1</v>
      </c>
      <c r="R222" s="29"/>
      <c r="S222" s="29"/>
      <c r="T222" s="34"/>
      <c r="U222" s="31"/>
      <c r="V222" s="102">
        <v>14</v>
      </c>
      <c r="W222" s="101" t="s">
        <v>66</v>
      </c>
      <c r="X222" s="6" t="s">
        <v>262</v>
      </c>
    </row>
    <row r="223" spans="1:24" x14ac:dyDescent="0.2">
      <c r="A223" s="138"/>
      <c r="B223" s="138"/>
      <c r="C223" s="138"/>
      <c r="D223" s="143"/>
      <c r="E223" s="143"/>
      <c r="F223" s="147"/>
      <c r="G223" s="78" t="s">
        <v>147</v>
      </c>
      <c r="H223" s="29" t="s">
        <v>70</v>
      </c>
      <c r="I223" s="29"/>
      <c r="J223" s="29" t="s">
        <v>71</v>
      </c>
      <c r="K223" s="29">
        <f>L223+O223</f>
        <v>0.5</v>
      </c>
      <c r="L223" s="29">
        <f t="shared" si="133"/>
        <v>0</v>
      </c>
      <c r="M223" s="29"/>
      <c r="N223" s="29"/>
      <c r="O223" s="29">
        <f t="shared" si="134"/>
        <v>0.5</v>
      </c>
      <c r="P223" s="29"/>
      <c r="Q223" s="29">
        <v>1</v>
      </c>
      <c r="R223" s="29"/>
      <c r="S223" s="29"/>
      <c r="T223" s="34"/>
      <c r="U223" s="31"/>
      <c r="V223" s="102">
        <v>14</v>
      </c>
      <c r="W223" s="101" t="s">
        <v>66</v>
      </c>
      <c r="X223" s="6" t="s">
        <v>262</v>
      </c>
    </row>
    <row r="224" spans="1:24" x14ac:dyDescent="0.2">
      <c r="A224" s="138"/>
      <c r="B224" s="138"/>
      <c r="C224" s="138"/>
      <c r="D224" s="143"/>
      <c r="E224" s="143"/>
      <c r="F224" s="147"/>
      <c r="G224" s="78" t="s">
        <v>147</v>
      </c>
      <c r="H224" s="29" t="s">
        <v>77</v>
      </c>
      <c r="I224" s="29"/>
      <c r="J224" s="29" t="s">
        <v>71</v>
      </c>
      <c r="K224" s="29">
        <f>L224+O224</f>
        <v>0.5</v>
      </c>
      <c r="L224" s="29">
        <f t="shared" si="133"/>
        <v>0</v>
      </c>
      <c r="M224" s="29"/>
      <c r="N224" s="29"/>
      <c r="O224" s="29">
        <f t="shared" si="134"/>
        <v>0.5</v>
      </c>
      <c r="P224" s="29"/>
      <c r="Q224" s="29">
        <v>1</v>
      </c>
      <c r="R224" s="29"/>
      <c r="S224" s="29"/>
      <c r="T224" s="34"/>
      <c r="U224" s="31"/>
      <c r="V224" s="102">
        <v>14</v>
      </c>
      <c r="W224" s="101" t="s">
        <v>66</v>
      </c>
      <c r="X224" s="6" t="s">
        <v>262</v>
      </c>
    </row>
    <row r="225" spans="1:24" x14ac:dyDescent="0.2">
      <c r="A225" s="138"/>
      <c r="B225" s="138"/>
      <c r="C225" s="138"/>
      <c r="D225" s="143"/>
      <c r="E225" s="143"/>
      <c r="F225" s="147"/>
      <c r="G225" s="32" t="s">
        <v>208</v>
      </c>
      <c r="H225" s="29" t="s">
        <v>48</v>
      </c>
      <c r="I225" s="29"/>
      <c r="J225" s="29" t="s">
        <v>71</v>
      </c>
      <c r="K225" s="29">
        <f t="shared" ref="K225" si="137">L225+O225</f>
        <v>0.5</v>
      </c>
      <c r="L225" s="29">
        <f t="shared" ref="L225" si="138">IF(I225="m",(M225+N225)*2.5*V225/28,(M225+N225)*2*V225/28)</f>
        <v>0</v>
      </c>
      <c r="M225" s="29"/>
      <c r="N225" s="29"/>
      <c r="O225" s="29">
        <f t="shared" ref="O225" si="139">IF(I225="m",(P225+Q225)*1.5*V225/28,(P225+Q225)*1*V225/28)</f>
        <v>0.5</v>
      </c>
      <c r="P225" s="29">
        <v>1</v>
      </c>
      <c r="Q225" s="29"/>
      <c r="R225" s="29"/>
      <c r="S225" s="29"/>
      <c r="T225" s="30"/>
      <c r="U225" s="30"/>
      <c r="V225" s="80">
        <v>14</v>
      </c>
      <c r="W225" s="101" t="s">
        <v>66</v>
      </c>
      <c r="X225" s="6" t="s">
        <v>262</v>
      </c>
    </row>
    <row r="226" spans="1:24" x14ac:dyDescent="0.2">
      <c r="A226" s="138"/>
      <c r="B226" s="138"/>
      <c r="C226" s="138"/>
      <c r="D226" s="143"/>
      <c r="E226" s="143"/>
      <c r="F226" s="147"/>
      <c r="G226" s="32" t="s">
        <v>107</v>
      </c>
      <c r="H226" s="29" t="s">
        <v>40</v>
      </c>
      <c r="I226" s="29"/>
      <c r="J226" s="29" t="s">
        <v>71</v>
      </c>
      <c r="K226" s="29">
        <f t="shared" ref="K226" si="140">L226+O226</f>
        <v>1</v>
      </c>
      <c r="L226" s="29">
        <f>IF(I226="m",(M226+N226)*2.5*V226/28,(M226+N226)*2*V226/28)</f>
        <v>0</v>
      </c>
      <c r="M226" s="29"/>
      <c r="N226" s="29"/>
      <c r="O226" s="29">
        <f t="shared" ref="O226" si="141">IF(I226="m",(P226+Q226)*1.5*V226/28,(P226+Q226)*1*V226/28)</f>
        <v>1</v>
      </c>
      <c r="P226" s="29"/>
      <c r="Q226" s="29">
        <v>2</v>
      </c>
      <c r="R226" s="29"/>
      <c r="S226" s="29"/>
      <c r="T226" s="30"/>
      <c r="U226" s="31"/>
      <c r="V226" s="102">
        <v>14</v>
      </c>
      <c r="W226" s="101" t="s">
        <v>105</v>
      </c>
      <c r="X226" s="125" t="s">
        <v>103</v>
      </c>
    </row>
    <row r="227" spans="1:24" x14ac:dyDescent="0.2">
      <c r="A227" s="138"/>
      <c r="B227" s="138"/>
      <c r="C227" s="138"/>
      <c r="D227" s="143"/>
      <c r="E227" s="143"/>
      <c r="F227" s="147"/>
      <c r="G227" s="78" t="s">
        <v>233</v>
      </c>
      <c r="H227" s="58" t="s">
        <v>69</v>
      </c>
      <c r="I227" s="58"/>
      <c r="J227" s="58" t="s">
        <v>61</v>
      </c>
      <c r="K227" s="97">
        <f>L227+O227</f>
        <v>1.7142857142857142</v>
      </c>
      <c r="L227" s="97">
        <f>IF(I227="m",(M227+N227)*2.5*V227/28,(M227+N227)*2*V227/28)</f>
        <v>1.7142857142857142</v>
      </c>
      <c r="M227" s="58"/>
      <c r="N227" s="58">
        <v>2</v>
      </c>
      <c r="O227" s="58">
        <f>IF(I227="m",(P227+Q227)*1.5*V227/28,(P227+Q227)*1*V227/28)</f>
        <v>0</v>
      </c>
      <c r="P227" s="58"/>
      <c r="Q227" s="58"/>
      <c r="R227" s="58"/>
      <c r="S227" s="58"/>
      <c r="T227" s="92"/>
      <c r="U227" s="31"/>
      <c r="V227" s="102">
        <v>12</v>
      </c>
      <c r="W227" s="101" t="s">
        <v>66</v>
      </c>
      <c r="X227" s="6" t="s">
        <v>262</v>
      </c>
    </row>
    <row r="228" spans="1:24" x14ac:dyDescent="0.2">
      <c r="A228" s="138"/>
      <c r="B228" s="138"/>
      <c r="C228" s="138"/>
      <c r="D228" s="143"/>
      <c r="E228" s="143"/>
      <c r="F228" s="147"/>
      <c r="G228" s="78" t="s">
        <v>183</v>
      </c>
      <c r="H228" s="36" t="s">
        <v>117</v>
      </c>
      <c r="I228" s="29"/>
      <c r="J228" s="29" t="s">
        <v>61</v>
      </c>
      <c r="K228" s="29">
        <f t="shared" ref="K228" si="142">L228+O228</f>
        <v>2</v>
      </c>
      <c r="L228" s="29">
        <f>IF(I228="m",(M228+N228)*2.5*V228/28,(M228+N228)*2*V228/28)</f>
        <v>2</v>
      </c>
      <c r="M228" s="29">
        <v>2</v>
      </c>
      <c r="N228" s="29"/>
      <c r="O228" s="29">
        <f>IF(I228="m",(P228+Q228)*1.5*V228/28,(P228+Q228)*1*V228/28)</f>
        <v>0</v>
      </c>
      <c r="P228" s="29"/>
      <c r="Q228" s="29"/>
      <c r="R228" s="29"/>
      <c r="S228" s="29"/>
      <c r="T228" s="62"/>
      <c r="U228" s="31"/>
      <c r="V228" s="102">
        <v>14</v>
      </c>
      <c r="W228" s="101" t="s">
        <v>66</v>
      </c>
      <c r="X228" s="6" t="s">
        <v>262</v>
      </c>
    </row>
    <row r="229" spans="1:24" x14ac:dyDescent="0.2">
      <c r="A229" s="139"/>
      <c r="B229" s="139"/>
      <c r="C229" s="139"/>
      <c r="D229" s="143"/>
      <c r="E229" s="143"/>
      <c r="F229" s="147"/>
      <c r="G229" s="78" t="s">
        <v>183</v>
      </c>
      <c r="H229" s="29" t="s">
        <v>117</v>
      </c>
      <c r="I229" s="29"/>
      <c r="J229" s="29" t="s">
        <v>43</v>
      </c>
      <c r="K229" s="29">
        <f>L229+O229</f>
        <v>0.5</v>
      </c>
      <c r="L229" s="29">
        <f>IF(I229="m",(M229+N229)*2.5*V229/28,(M229+N229)*2*V229/28)</f>
        <v>0</v>
      </c>
      <c r="M229" s="29"/>
      <c r="N229" s="29"/>
      <c r="O229" s="29">
        <f>IF(I229="m",(P229+Q229)*1.5*V229/28,(P229+Q229)*1*V229/28)</f>
        <v>0.5</v>
      </c>
      <c r="P229" s="29">
        <v>1</v>
      </c>
      <c r="Q229" s="29"/>
      <c r="R229" s="29"/>
      <c r="S229" s="29"/>
      <c r="T229" s="62"/>
      <c r="U229" s="31"/>
      <c r="V229" s="102">
        <v>14</v>
      </c>
      <c r="W229" s="101" t="s">
        <v>66</v>
      </c>
      <c r="X229" s="6" t="s">
        <v>262</v>
      </c>
    </row>
    <row r="230" spans="1:24" ht="15" x14ac:dyDescent="0.25">
      <c r="A230" s="137">
        <v>26</v>
      </c>
      <c r="B230" s="137" t="s">
        <v>126</v>
      </c>
      <c r="C230" s="137" t="s">
        <v>96</v>
      </c>
      <c r="D230" s="143"/>
      <c r="E230" s="143"/>
      <c r="F230" s="147"/>
      <c r="G230" s="50"/>
      <c r="H230" s="48"/>
      <c r="I230" s="48"/>
      <c r="J230" s="24">
        <v>16</v>
      </c>
      <c r="K230" s="25">
        <f t="shared" ref="K230:Q230" si="143">SUM(K232:K242)</f>
        <v>13.5</v>
      </c>
      <c r="L230" s="25">
        <f t="shared" si="143"/>
        <v>6.25</v>
      </c>
      <c r="M230" s="25">
        <f t="shared" si="143"/>
        <v>3</v>
      </c>
      <c r="N230" s="25">
        <f t="shared" si="143"/>
        <v>2</v>
      </c>
      <c r="O230" s="25">
        <f t="shared" si="143"/>
        <v>7.25</v>
      </c>
      <c r="P230" s="25">
        <f t="shared" si="143"/>
        <v>6</v>
      </c>
      <c r="Q230" s="25">
        <f t="shared" si="143"/>
        <v>4</v>
      </c>
      <c r="R230" s="25">
        <f>J230-K230</f>
        <v>2.5</v>
      </c>
      <c r="S230" s="25">
        <f>S231/28</f>
        <v>2.5</v>
      </c>
      <c r="T230" s="25"/>
      <c r="U230" s="25"/>
      <c r="V230" s="103"/>
      <c r="W230" s="110"/>
      <c r="X230" s="6"/>
    </row>
    <row r="231" spans="1:24" ht="15" x14ac:dyDescent="0.25">
      <c r="A231" s="138"/>
      <c r="B231" s="138"/>
      <c r="C231" s="138"/>
      <c r="D231" s="143"/>
      <c r="E231" s="143"/>
      <c r="F231" s="147"/>
      <c r="G231" s="50"/>
      <c r="H231" s="48"/>
      <c r="I231" s="48"/>
      <c r="J231" s="49">
        <v>448</v>
      </c>
      <c r="K231" s="25">
        <f>K230*28</f>
        <v>378</v>
      </c>
      <c r="L231" s="26"/>
      <c r="M231" s="26"/>
      <c r="N231" s="26"/>
      <c r="O231" s="26"/>
      <c r="P231" s="26"/>
      <c r="Q231" s="26"/>
      <c r="R231" s="25">
        <f>J231-K231</f>
        <v>70</v>
      </c>
      <c r="S231" s="25">
        <f>SUM(S232:S242)</f>
        <v>70</v>
      </c>
      <c r="T231" s="27"/>
      <c r="U231" s="27"/>
      <c r="V231" s="104"/>
      <c r="W231" s="111"/>
      <c r="X231" s="6"/>
    </row>
    <row r="232" spans="1:24" x14ac:dyDescent="0.2">
      <c r="A232" s="138"/>
      <c r="B232" s="138"/>
      <c r="C232" s="138"/>
      <c r="D232" s="143"/>
      <c r="E232" s="143"/>
      <c r="F232" s="147"/>
      <c r="G232" s="32" t="s">
        <v>250</v>
      </c>
      <c r="H232" s="29" t="s">
        <v>163</v>
      </c>
      <c r="I232" s="29" t="s">
        <v>164</v>
      </c>
      <c r="J232" s="29" t="s">
        <v>74</v>
      </c>
      <c r="K232" s="29">
        <f>L232+O232</f>
        <v>1.5</v>
      </c>
      <c r="L232" s="29">
        <f t="shared" ref="L232:L236" si="144">IF(I232="m",(M232+N232)*2.5*V232/28,(M232+N232)*2*V232/28)</f>
        <v>0</v>
      </c>
      <c r="M232" s="29"/>
      <c r="N232" s="29"/>
      <c r="O232" s="29">
        <f t="shared" ref="O232" si="145">IF(I232="m",(P232+Q232)*1.5*V232/28,(P232+Q232)*1*V232/28)</f>
        <v>1.5</v>
      </c>
      <c r="P232" s="29"/>
      <c r="Q232" s="29">
        <v>2</v>
      </c>
      <c r="R232" s="29" t="s">
        <v>169</v>
      </c>
      <c r="S232" s="29">
        <v>35</v>
      </c>
      <c r="T232" s="37"/>
      <c r="U232" s="31"/>
      <c r="V232" s="102">
        <v>14</v>
      </c>
      <c r="W232" s="101" t="s">
        <v>38</v>
      </c>
      <c r="X232" s="6" t="s">
        <v>31</v>
      </c>
    </row>
    <row r="233" spans="1:24" x14ac:dyDescent="0.2">
      <c r="A233" s="138"/>
      <c r="B233" s="138"/>
      <c r="C233" s="138"/>
      <c r="D233" s="143"/>
      <c r="E233" s="143"/>
      <c r="F233" s="147"/>
      <c r="G233" s="32" t="s">
        <v>226</v>
      </c>
      <c r="H233" s="29" t="s">
        <v>163</v>
      </c>
      <c r="I233" s="29" t="s">
        <v>164</v>
      </c>
      <c r="J233" s="29" t="s">
        <v>55</v>
      </c>
      <c r="K233" s="29">
        <f t="shared" ref="K233:K236" si="146">L233+O233</f>
        <v>1.25</v>
      </c>
      <c r="L233" s="29">
        <f t="shared" si="144"/>
        <v>1.25</v>
      </c>
      <c r="M233" s="29"/>
      <c r="N233" s="29">
        <v>1</v>
      </c>
      <c r="O233" s="29">
        <f t="shared" ref="O233:O236" si="147">IF(I233="m",(P233+Q233)*1.5*V233/28,(P233+Q233)*1*V233/28)</f>
        <v>0</v>
      </c>
      <c r="P233" s="29"/>
      <c r="Q233" s="29"/>
      <c r="R233" s="29" t="s">
        <v>94</v>
      </c>
      <c r="S233" s="29">
        <v>35</v>
      </c>
      <c r="T233" s="30"/>
      <c r="U233" s="30"/>
      <c r="V233" s="80">
        <v>14</v>
      </c>
      <c r="W233" s="96" t="s">
        <v>227</v>
      </c>
      <c r="X233" s="6" t="s">
        <v>257</v>
      </c>
    </row>
    <row r="234" spans="1:24" x14ac:dyDescent="0.2">
      <c r="A234" s="138"/>
      <c r="B234" s="138"/>
      <c r="C234" s="138"/>
      <c r="D234" s="143"/>
      <c r="E234" s="143"/>
      <c r="F234" s="147"/>
      <c r="G234" s="32" t="s">
        <v>226</v>
      </c>
      <c r="H234" s="29" t="s">
        <v>163</v>
      </c>
      <c r="I234" s="29" t="s">
        <v>164</v>
      </c>
      <c r="J234" s="29" t="s">
        <v>74</v>
      </c>
      <c r="K234" s="29">
        <f t="shared" si="146"/>
        <v>1.5</v>
      </c>
      <c r="L234" s="29">
        <f t="shared" si="144"/>
        <v>0</v>
      </c>
      <c r="M234" s="29"/>
      <c r="N234" s="29"/>
      <c r="O234" s="29">
        <f t="shared" si="147"/>
        <v>1.5</v>
      </c>
      <c r="P234" s="29"/>
      <c r="Q234" s="29">
        <v>2</v>
      </c>
      <c r="R234" s="29"/>
      <c r="S234" s="29"/>
      <c r="T234" s="30"/>
      <c r="U234" s="30"/>
      <c r="V234" s="80">
        <v>14</v>
      </c>
      <c r="W234" s="96" t="s">
        <v>227</v>
      </c>
      <c r="X234" s="6" t="s">
        <v>258</v>
      </c>
    </row>
    <row r="235" spans="1:24" x14ac:dyDescent="0.2">
      <c r="A235" s="138"/>
      <c r="B235" s="138"/>
      <c r="C235" s="138"/>
      <c r="D235" s="143"/>
      <c r="E235" s="143"/>
      <c r="F235" s="147"/>
      <c r="G235" s="32" t="s">
        <v>249</v>
      </c>
      <c r="H235" s="29" t="s">
        <v>163</v>
      </c>
      <c r="I235" s="29" t="s">
        <v>164</v>
      </c>
      <c r="J235" s="29" t="s">
        <v>55</v>
      </c>
      <c r="K235" s="29">
        <f t="shared" si="146"/>
        <v>1.25</v>
      </c>
      <c r="L235" s="29">
        <f t="shared" si="144"/>
        <v>1.25</v>
      </c>
      <c r="M235" s="29">
        <v>1</v>
      </c>
      <c r="N235" s="29"/>
      <c r="O235" s="29">
        <f t="shared" si="147"/>
        <v>0</v>
      </c>
      <c r="P235" s="29"/>
      <c r="Q235" s="29"/>
      <c r="R235" s="29"/>
      <c r="S235" s="29"/>
      <c r="T235" s="30"/>
      <c r="U235" s="30"/>
      <c r="V235" s="80">
        <v>14</v>
      </c>
      <c r="W235" s="96" t="s">
        <v>253</v>
      </c>
      <c r="X235" s="6" t="s">
        <v>253</v>
      </c>
    </row>
    <row r="236" spans="1:24" x14ac:dyDescent="0.2">
      <c r="A236" s="138"/>
      <c r="B236" s="138"/>
      <c r="C236" s="138"/>
      <c r="D236" s="143"/>
      <c r="E236" s="143"/>
      <c r="F236" s="147"/>
      <c r="G236" s="32" t="s">
        <v>252</v>
      </c>
      <c r="H236" s="29" t="s">
        <v>163</v>
      </c>
      <c r="I236" s="29" t="s">
        <v>164</v>
      </c>
      <c r="J236" s="29" t="s">
        <v>74</v>
      </c>
      <c r="K236" s="29">
        <f t="shared" si="146"/>
        <v>0.75</v>
      </c>
      <c r="L236" s="29">
        <f t="shared" si="144"/>
        <v>0</v>
      </c>
      <c r="M236" s="29"/>
      <c r="N236" s="29"/>
      <c r="O236" s="29">
        <f t="shared" si="147"/>
        <v>0.75</v>
      </c>
      <c r="P236" s="29">
        <v>1</v>
      </c>
      <c r="Q236" s="29"/>
      <c r="R236" s="29"/>
      <c r="S236" s="29"/>
      <c r="T236" s="86"/>
      <c r="U236" s="86"/>
      <c r="V236" s="106">
        <v>14</v>
      </c>
      <c r="W236" s="101" t="s">
        <v>38</v>
      </c>
      <c r="X236" s="6" t="s">
        <v>31</v>
      </c>
    </row>
    <row r="237" spans="1:24" x14ac:dyDescent="0.2">
      <c r="A237" s="138"/>
      <c r="B237" s="138"/>
      <c r="C237" s="138"/>
      <c r="D237" s="143"/>
      <c r="E237" s="143"/>
      <c r="F237" s="147"/>
      <c r="G237" s="32" t="s">
        <v>248</v>
      </c>
      <c r="H237" s="29" t="s">
        <v>163</v>
      </c>
      <c r="I237" s="29" t="s">
        <v>164</v>
      </c>
      <c r="J237" s="29" t="s">
        <v>55</v>
      </c>
      <c r="K237" s="29">
        <f>L237+O237</f>
        <v>1.25</v>
      </c>
      <c r="L237" s="29">
        <f>IF(I237="m",(M237+N237)*2.5*V237/28,(M237+N237)*2*V237/28)</f>
        <v>1.25</v>
      </c>
      <c r="M237" s="29">
        <v>1</v>
      </c>
      <c r="N237" s="29"/>
      <c r="O237" s="29">
        <f>IF(I237="m",(P237+Q237)*1.5*V237/28,(P237+Q237)*1*V237/28)</f>
        <v>0</v>
      </c>
      <c r="P237" s="29"/>
      <c r="Q237" s="29"/>
      <c r="R237" s="29"/>
      <c r="S237" s="29"/>
      <c r="T237" s="30"/>
      <c r="U237" s="30"/>
      <c r="V237" s="80">
        <v>14</v>
      </c>
      <c r="W237" s="96" t="s">
        <v>254</v>
      </c>
      <c r="X237" s="6" t="s">
        <v>254</v>
      </c>
    </row>
    <row r="238" spans="1:24" x14ac:dyDescent="0.2">
      <c r="A238" s="138"/>
      <c r="B238" s="138"/>
      <c r="C238" s="138"/>
      <c r="D238" s="143"/>
      <c r="E238" s="143"/>
      <c r="F238" s="147"/>
      <c r="G238" s="32" t="s">
        <v>248</v>
      </c>
      <c r="H238" s="29" t="s">
        <v>163</v>
      </c>
      <c r="I238" s="29" t="s">
        <v>164</v>
      </c>
      <c r="J238" s="29" t="s">
        <v>74</v>
      </c>
      <c r="K238" s="29">
        <f>L238+O238</f>
        <v>1.5</v>
      </c>
      <c r="L238" s="29">
        <f>IF(I238="m",(M238+N238)*2.5*V238/28,(M238+N238)*2*V238/28)</f>
        <v>0</v>
      </c>
      <c r="M238" s="29"/>
      <c r="N238" s="29"/>
      <c r="O238" s="29">
        <f>IF(I238="m",(P238+Q238)*1.5*V238/28,(P238+Q238)*1*V238/28)</f>
        <v>1.5</v>
      </c>
      <c r="P238" s="29">
        <v>2</v>
      </c>
      <c r="Q238" s="29"/>
      <c r="R238" s="29"/>
      <c r="S238" s="29"/>
      <c r="T238" s="30"/>
      <c r="U238" s="30"/>
      <c r="V238" s="80">
        <v>14</v>
      </c>
      <c r="W238" s="96" t="s">
        <v>38</v>
      </c>
      <c r="X238" s="6" t="s">
        <v>31</v>
      </c>
    </row>
    <row r="239" spans="1:24" x14ac:dyDescent="0.2">
      <c r="A239" s="138"/>
      <c r="B239" s="138"/>
      <c r="C239" s="138"/>
      <c r="D239" s="143"/>
      <c r="E239" s="143"/>
      <c r="F239" s="147"/>
      <c r="G239" s="78" t="s">
        <v>54</v>
      </c>
      <c r="H239" s="29" t="s">
        <v>77</v>
      </c>
      <c r="I239" s="29"/>
      <c r="J239" s="29" t="s">
        <v>59</v>
      </c>
      <c r="K239" s="29">
        <f t="shared" ref="K239" si="148">L239+O239</f>
        <v>0.5</v>
      </c>
      <c r="L239" s="29">
        <f>IF(I239="m",(M239+N239)*2.5*V239/28,(M239+N239)*2*V239/28)</f>
        <v>0</v>
      </c>
      <c r="M239" s="29"/>
      <c r="N239" s="29"/>
      <c r="O239" s="29">
        <f>IF(I239="m",(P239+Q239)*1.5*V239/28,(P239+Q239)*1*V239/28)</f>
        <v>0.5</v>
      </c>
      <c r="P239" s="29">
        <v>1</v>
      </c>
      <c r="Q239" s="29"/>
      <c r="R239" s="29"/>
      <c r="S239" s="29"/>
      <c r="T239" s="30"/>
      <c r="U239" s="30"/>
      <c r="V239" s="80">
        <v>14</v>
      </c>
      <c r="W239" s="96" t="s">
        <v>222</v>
      </c>
      <c r="X239" s="6" t="s">
        <v>243</v>
      </c>
    </row>
    <row r="240" spans="1:24" x14ac:dyDescent="0.2">
      <c r="A240" s="138"/>
      <c r="B240" s="138"/>
      <c r="C240" s="138"/>
      <c r="D240" s="143"/>
      <c r="E240" s="143"/>
      <c r="F240" s="147"/>
      <c r="G240" s="32" t="s">
        <v>250</v>
      </c>
      <c r="H240" s="29" t="s">
        <v>163</v>
      </c>
      <c r="I240" s="29" t="s">
        <v>164</v>
      </c>
      <c r="J240" s="29" t="s">
        <v>55</v>
      </c>
      <c r="K240" s="29">
        <f>L240+O240</f>
        <v>1.25</v>
      </c>
      <c r="L240" s="29">
        <f>IF(I240="m",(M240+N240)*2.5*V240/28,(M240+N240)*2*V240/28)</f>
        <v>1.25</v>
      </c>
      <c r="M240" s="29"/>
      <c r="N240" s="29">
        <v>1</v>
      </c>
      <c r="O240" s="29">
        <f>IF(I240="m",(P240+Q240)*1.5*V240/28,(P240+Q240)*1*V240/28)</f>
        <v>0</v>
      </c>
      <c r="P240" s="29"/>
      <c r="Q240" s="29"/>
      <c r="R240" s="29"/>
      <c r="S240" s="29"/>
      <c r="T240" s="37"/>
      <c r="U240" s="31"/>
      <c r="V240" s="102">
        <v>14</v>
      </c>
      <c r="W240" s="101" t="s">
        <v>121</v>
      </c>
      <c r="X240" s="6" t="s">
        <v>120</v>
      </c>
    </row>
    <row r="241" spans="1:24" x14ac:dyDescent="0.2">
      <c r="A241" s="138"/>
      <c r="B241" s="138"/>
      <c r="C241" s="138"/>
      <c r="D241" s="143"/>
      <c r="E241" s="143"/>
      <c r="F241" s="147"/>
      <c r="G241" s="32" t="s">
        <v>242</v>
      </c>
      <c r="H241" s="29" t="s">
        <v>163</v>
      </c>
      <c r="I241" s="29" t="s">
        <v>164</v>
      </c>
      <c r="J241" s="29" t="s">
        <v>55</v>
      </c>
      <c r="K241" s="29">
        <f t="shared" ref="K241:K242" si="149">L241+O241</f>
        <v>1.25</v>
      </c>
      <c r="L241" s="29">
        <f t="shared" ref="L241:L242" si="150">IF(I241="m",(M241+N241)*2.5*V241/28,(M241+N241)*2*V241/28)</f>
        <v>1.25</v>
      </c>
      <c r="M241" s="29">
        <v>1</v>
      </c>
      <c r="N241" s="29"/>
      <c r="O241" s="29">
        <f t="shared" ref="O241:O242" si="151">IF(I241="m",(P241+Q241)*1.5*V241/28,(P241+Q241)*1*V241/28)</f>
        <v>0</v>
      </c>
      <c r="P241" s="29"/>
      <c r="Q241" s="29"/>
      <c r="R241" s="29"/>
      <c r="S241" s="29"/>
      <c r="T241" s="86"/>
      <c r="U241" s="86"/>
      <c r="V241" s="106">
        <v>14</v>
      </c>
      <c r="W241" s="101" t="s">
        <v>105</v>
      </c>
      <c r="X241" s="6" t="s">
        <v>103</v>
      </c>
    </row>
    <row r="242" spans="1:24" x14ac:dyDescent="0.2">
      <c r="A242" s="139"/>
      <c r="B242" s="139"/>
      <c r="C242" s="139"/>
      <c r="D242" s="143"/>
      <c r="E242" s="143"/>
      <c r="F242" s="147"/>
      <c r="G242" s="32" t="s">
        <v>251</v>
      </c>
      <c r="H242" s="29" t="s">
        <v>163</v>
      </c>
      <c r="I242" s="29" t="s">
        <v>164</v>
      </c>
      <c r="J242" s="29" t="s">
        <v>74</v>
      </c>
      <c r="K242" s="29">
        <f t="shared" si="149"/>
        <v>1.5</v>
      </c>
      <c r="L242" s="29">
        <f t="shared" si="150"/>
        <v>0</v>
      </c>
      <c r="M242" s="29"/>
      <c r="N242" s="29"/>
      <c r="O242" s="29">
        <f t="shared" si="151"/>
        <v>1.5</v>
      </c>
      <c r="P242" s="29">
        <v>2</v>
      </c>
      <c r="Q242" s="29"/>
      <c r="R242" s="29"/>
      <c r="S242" s="29"/>
      <c r="T242" s="86"/>
      <c r="U242" s="86"/>
      <c r="V242" s="106">
        <v>14</v>
      </c>
      <c r="W242" s="101" t="s">
        <v>105</v>
      </c>
      <c r="X242" s="6" t="s">
        <v>103</v>
      </c>
    </row>
    <row r="243" spans="1:24" ht="15" x14ac:dyDescent="0.25">
      <c r="A243" s="137">
        <v>27</v>
      </c>
      <c r="B243" s="137" t="s">
        <v>180</v>
      </c>
      <c r="C243" s="137" t="s">
        <v>243</v>
      </c>
      <c r="D243" s="140" t="s">
        <v>220</v>
      </c>
      <c r="E243" s="140" t="s">
        <v>263</v>
      </c>
      <c r="F243" s="140" t="s">
        <v>53</v>
      </c>
      <c r="G243" s="50"/>
      <c r="H243" s="48"/>
      <c r="I243" s="48"/>
      <c r="J243" s="24">
        <v>16</v>
      </c>
      <c r="K243" s="25">
        <f t="shared" ref="K243:Q243" si="152">SUM(K245:K254)</f>
        <v>12</v>
      </c>
      <c r="L243" s="25">
        <f t="shared" si="152"/>
        <v>0</v>
      </c>
      <c r="M243" s="25">
        <f t="shared" si="152"/>
        <v>0</v>
      </c>
      <c r="N243" s="25">
        <f t="shared" si="152"/>
        <v>0</v>
      </c>
      <c r="O243" s="25">
        <f t="shared" si="152"/>
        <v>12</v>
      </c>
      <c r="P243" s="25">
        <f t="shared" si="152"/>
        <v>15</v>
      </c>
      <c r="Q243" s="25">
        <f t="shared" si="152"/>
        <v>9</v>
      </c>
      <c r="R243" s="25">
        <f>J243-K243</f>
        <v>4</v>
      </c>
      <c r="S243" s="25">
        <f>S244/28</f>
        <v>4</v>
      </c>
      <c r="T243" s="48"/>
      <c r="U243" s="48"/>
      <c r="V243" s="107"/>
      <c r="W243" s="116"/>
      <c r="X243" s="6"/>
    </row>
    <row r="244" spans="1:24" ht="15" x14ac:dyDescent="0.25">
      <c r="A244" s="138"/>
      <c r="B244" s="138"/>
      <c r="C244" s="138"/>
      <c r="D244" s="141"/>
      <c r="E244" s="141"/>
      <c r="F244" s="141"/>
      <c r="G244" s="50"/>
      <c r="H244" s="48"/>
      <c r="I244" s="48"/>
      <c r="J244" s="49">
        <v>448</v>
      </c>
      <c r="K244" s="25">
        <f>K243*28</f>
        <v>336</v>
      </c>
      <c r="L244" s="26"/>
      <c r="M244" s="26"/>
      <c r="N244" s="26"/>
      <c r="O244" s="26"/>
      <c r="P244" s="26"/>
      <c r="Q244" s="26"/>
      <c r="R244" s="25">
        <f>J244-K244</f>
        <v>112</v>
      </c>
      <c r="S244" s="25">
        <f>SUM(S245:S254)</f>
        <v>112</v>
      </c>
      <c r="T244" s="48"/>
      <c r="U244" s="48"/>
      <c r="V244" s="107"/>
      <c r="W244" s="116"/>
      <c r="X244" s="6"/>
    </row>
    <row r="245" spans="1:24" x14ac:dyDescent="0.2">
      <c r="A245" s="138"/>
      <c r="B245" s="138"/>
      <c r="C245" s="138"/>
      <c r="D245" s="141"/>
      <c r="E245" s="141"/>
      <c r="F245" s="141"/>
      <c r="G245" s="78" t="s">
        <v>54</v>
      </c>
      <c r="H245" s="29" t="s">
        <v>142</v>
      </c>
      <c r="I245" s="29"/>
      <c r="J245" s="29" t="s">
        <v>181</v>
      </c>
      <c r="K245" s="29">
        <f>L245+O245</f>
        <v>1</v>
      </c>
      <c r="L245" s="29">
        <f t="shared" ref="L245:L252" si="153">IF(I245="m",(M245+N245)*2.5*V245/28,(M245+N245)*2*V245/28)</f>
        <v>0</v>
      </c>
      <c r="M245" s="29"/>
      <c r="N245" s="29"/>
      <c r="O245" s="29">
        <f t="shared" ref="O245:O251" si="154">IF(I245="m",(P245+Q245)*1.5*V245/28,(P245+Q245)*1*V245/28)</f>
        <v>1</v>
      </c>
      <c r="P245" s="29">
        <v>2</v>
      </c>
      <c r="Q245" s="29"/>
      <c r="R245" s="58" t="s">
        <v>169</v>
      </c>
      <c r="S245" s="29">
        <v>112</v>
      </c>
      <c r="T245" s="30"/>
      <c r="U245" s="30"/>
      <c r="V245" s="80">
        <v>14</v>
      </c>
      <c r="W245" s="96" t="s">
        <v>222</v>
      </c>
      <c r="X245" s="6" t="s">
        <v>243</v>
      </c>
    </row>
    <row r="246" spans="1:24" x14ac:dyDescent="0.2">
      <c r="A246" s="138"/>
      <c r="B246" s="138"/>
      <c r="C246" s="138"/>
      <c r="D246" s="141"/>
      <c r="E246" s="141"/>
      <c r="F246" s="141"/>
      <c r="G246" s="46" t="s">
        <v>60</v>
      </c>
      <c r="H246" s="36" t="s">
        <v>40</v>
      </c>
      <c r="I246" s="29"/>
      <c r="J246" s="29" t="s">
        <v>167</v>
      </c>
      <c r="K246" s="29">
        <f>L246+O246</f>
        <v>2</v>
      </c>
      <c r="L246" s="29">
        <f t="shared" si="153"/>
        <v>0</v>
      </c>
      <c r="M246" s="29"/>
      <c r="N246" s="29"/>
      <c r="O246" s="29">
        <f t="shared" si="154"/>
        <v>2</v>
      </c>
      <c r="P246" s="29">
        <v>4</v>
      </c>
      <c r="Q246" s="29"/>
      <c r="R246" s="29"/>
      <c r="S246" s="29"/>
      <c r="T246" s="30"/>
      <c r="U246" s="30"/>
      <c r="V246" s="80">
        <v>14</v>
      </c>
      <c r="W246" s="96" t="s">
        <v>222</v>
      </c>
      <c r="X246" s="6" t="s">
        <v>243</v>
      </c>
    </row>
    <row r="247" spans="1:24" x14ac:dyDescent="0.2">
      <c r="A247" s="138"/>
      <c r="B247" s="138"/>
      <c r="C247" s="138"/>
      <c r="D247" s="141"/>
      <c r="E247" s="141"/>
      <c r="F247" s="141"/>
      <c r="G247" s="78" t="s">
        <v>54</v>
      </c>
      <c r="H247" s="29" t="s">
        <v>142</v>
      </c>
      <c r="I247" s="29"/>
      <c r="J247" s="29" t="s">
        <v>143</v>
      </c>
      <c r="K247" s="29">
        <f t="shared" ref="K247" si="155">L247+O247</f>
        <v>1.5</v>
      </c>
      <c r="L247" s="29">
        <f t="shared" si="153"/>
        <v>0</v>
      </c>
      <c r="M247" s="29"/>
      <c r="N247" s="29"/>
      <c r="O247" s="29">
        <f t="shared" si="154"/>
        <v>1.5</v>
      </c>
      <c r="P247" s="29">
        <v>3</v>
      </c>
      <c r="Q247" s="29"/>
      <c r="R247" s="29"/>
      <c r="S247" s="29"/>
      <c r="T247" s="30"/>
      <c r="U247" s="30"/>
      <c r="V247" s="80">
        <v>14</v>
      </c>
      <c r="W247" s="96" t="s">
        <v>222</v>
      </c>
      <c r="X247" s="6" t="s">
        <v>243</v>
      </c>
    </row>
    <row r="248" spans="1:24" x14ac:dyDescent="0.2">
      <c r="A248" s="138"/>
      <c r="B248" s="138"/>
      <c r="C248" s="138"/>
      <c r="D248" s="141"/>
      <c r="E248" s="141"/>
      <c r="F248" s="141"/>
      <c r="G248" s="78" t="s">
        <v>57</v>
      </c>
      <c r="H248" s="29" t="s">
        <v>142</v>
      </c>
      <c r="I248" s="29"/>
      <c r="J248" s="29" t="s">
        <v>143</v>
      </c>
      <c r="K248" s="29">
        <f>L248+O248</f>
        <v>1.5</v>
      </c>
      <c r="L248" s="29">
        <f t="shared" si="153"/>
        <v>0</v>
      </c>
      <c r="M248" s="29"/>
      <c r="N248" s="29"/>
      <c r="O248" s="29">
        <f t="shared" si="154"/>
        <v>1.5</v>
      </c>
      <c r="P248" s="29"/>
      <c r="Q248" s="29">
        <v>3</v>
      </c>
      <c r="R248" s="29"/>
      <c r="S248" s="29"/>
      <c r="T248" s="30"/>
      <c r="U248" s="30"/>
      <c r="V248" s="80">
        <v>14</v>
      </c>
      <c r="W248" s="96" t="s">
        <v>222</v>
      </c>
      <c r="X248" s="6" t="s">
        <v>243</v>
      </c>
    </row>
    <row r="249" spans="1:24" x14ac:dyDescent="0.2">
      <c r="A249" s="138"/>
      <c r="B249" s="138"/>
      <c r="C249" s="138"/>
      <c r="D249" s="141"/>
      <c r="E249" s="141"/>
      <c r="F249" s="141"/>
      <c r="G249" s="79" t="s">
        <v>57</v>
      </c>
      <c r="H249" s="29" t="s">
        <v>77</v>
      </c>
      <c r="I249" s="29"/>
      <c r="J249" s="29" t="s">
        <v>58</v>
      </c>
      <c r="K249" s="29">
        <f>L249+O249</f>
        <v>1</v>
      </c>
      <c r="L249" s="29">
        <f t="shared" si="153"/>
        <v>0</v>
      </c>
      <c r="M249" s="29"/>
      <c r="N249" s="29"/>
      <c r="O249" s="29">
        <f t="shared" si="154"/>
        <v>1</v>
      </c>
      <c r="P249" s="29"/>
      <c r="Q249" s="29">
        <v>2</v>
      </c>
      <c r="R249" s="29"/>
      <c r="S249" s="29"/>
      <c r="T249" s="30"/>
      <c r="U249" s="30"/>
      <c r="V249" s="80">
        <v>14</v>
      </c>
      <c r="W249" s="96" t="s">
        <v>222</v>
      </c>
      <c r="X249" s="6" t="s">
        <v>243</v>
      </c>
    </row>
    <row r="250" spans="1:24" x14ac:dyDescent="0.2">
      <c r="A250" s="138"/>
      <c r="B250" s="138"/>
      <c r="C250" s="138"/>
      <c r="D250" s="141"/>
      <c r="E250" s="141"/>
      <c r="F250" s="141"/>
      <c r="G250" s="32" t="s">
        <v>54</v>
      </c>
      <c r="H250" s="29" t="s">
        <v>40</v>
      </c>
      <c r="I250" s="29"/>
      <c r="J250" s="29" t="s">
        <v>59</v>
      </c>
      <c r="K250" s="29">
        <f>L250+O250</f>
        <v>1</v>
      </c>
      <c r="L250" s="29">
        <f t="shared" si="153"/>
        <v>0</v>
      </c>
      <c r="M250" s="29"/>
      <c r="N250" s="29"/>
      <c r="O250" s="29">
        <f t="shared" si="154"/>
        <v>1</v>
      </c>
      <c r="P250" s="29">
        <v>2</v>
      </c>
      <c r="Q250" s="29"/>
      <c r="R250" s="29"/>
      <c r="S250" s="29"/>
      <c r="T250" s="30"/>
      <c r="U250" s="30"/>
      <c r="V250" s="80">
        <v>14</v>
      </c>
      <c r="W250" s="96" t="s">
        <v>222</v>
      </c>
      <c r="X250" s="6" t="s">
        <v>243</v>
      </c>
    </row>
    <row r="251" spans="1:24" x14ac:dyDescent="0.2">
      <c r="A251" s="138"/>
      <c r="B251" s="138"/>
      <c r="C251" s="138"/>
      <c r="D251" s="141"/>
      <c r="E251" s="141"/>
      <c r="F251" s="141"/>
      <c r="G251" s="28" t="s">
        <v>54</v>
      </c>
      <c r="H251" s="29" t="s">
        <v>40</v>
      </c>
      <c r="I251" s="29"/>
      <c r="J251" s="29" t="s">
        <v>58</v>
      </c>
      <c r="K251" s="29">
        <f>L251+O251</f>
        <v>1</v>
      </c>
      <c r="L251" s="29">
        <f t="shared" si="153"/>
        <v>0</v>
      </c>
      <c r="M251" s="42"/>
      <c r="N251" s="42"/>
      <c r="O251" s="29">
        <f t="shared" si="154"/>
        <v>1</v>
      </c>
      <c r="P251" s="29">
        <v>2</v>
      </c>
      <c r="Q251" s="42"/>
      <c r="R251" s="29"/>
      <c r="S251" s="29"/>
      <c r="T251" s="30"/>
      <c r="U251" s="30"/>
      <c r="V251" s="80">
        <v>14</v>
      </c>
      <c r="W251" s="96" t="s">
        <v>222</v>
      </c>
      <c r="X251" s="6" t="s">
        <v>243</v>
      </c>
    </row>
    <row r="252" spans="1:24" x14ac:dyDescent="0.2">
      <c r="A252" s="138"/>
      <c r="B252" s="138"/>
      <c r="C252" s="138"/>
      <c r="D252" s="141"/>
      <c r="E252" s="141"/>
      <c r="F252" s="141"/>
      <c r="G252" s="32" t="s">
        <v>57</v>
      </c>
      <c r="H252" s="29" t="s">
        <v>40</v>
      </c>
      <c r="I252" s="29"/>
      <c r="J252" s="29" t="s">
        <v>59</v>
      </c>
      <c r="K252" s="29">
        <f t="shared" ref="K252" si="156">L252+O252</f>
        <v>1</v>
      </c>
      <c r="L252" s="29">
        <f t="shared" si="153"/>
        <v>0</v>
      </c>
      <c r="M252" s="29"/>
      <c r="N252" s="29"/>
      <c r="O252" s="29">
        <f t="shared" ref="O252" si="157">IF(I252="m",(P252+Q252)*1.5*V252/28,(P252+Q252)*1*V252/28)</f>
        <v>1</v>
      </c>
      <c r="P252" s="29"/>
      <c r="Q252" s="29">
        <v>2</v>
      </c>
      <c r="R252" s="29"/>
      <c r="S252" s="29"/>
      <c r="T252" s="30"/>
      <c r="U252" s="30"/>
      <c r="V252" s="80">
        <v>14</v>
      </c>
      <c r="W252" s="96" t="s">
        <v>222</v>
      </c>
      <c r="X252" s="6" t="s">
        <v>243</v>
      </c>
    </row>
    <row r="253" spans="1:24" x14ac:dyDescent="0.2">
      <c r="A253" s="138"/>
      <c r="B253" s="138"/>
      <c r="C253" s="138"/>
      <c r="D253" s="141"/>
      <c r="E253" s="141"/>
      <c r="F253" s="141"/>
      <c r="G253" s="32" t="s">
        <v>57</v>
      </c>
      <c r="H253" s="29" t="s">
        <v>40</v>
      </c>
      <c r="I253" s="29"/>
      <c r="J253" s="29" t="s">
        <v>58</v>
      </c>
      <c r="K253" s="29">
        <f t="shared" ref="K253" si="158">L253+O253</f>
        <v>1</v>
      </c>
      <c r="L253" s="29">
        <f t="shared" ref="L253" si="159">IF(I253="m",(M253+N253)*2.5*V253/28,(M253+N253)*2*V253/28)</f>
        <v>0</v>
      </c>
      <c r="M253" s="29"/>
      <c r="N253" s="29"/>
      <c r="O253" s="29">
        <f t="shared" ref="O253" si="160">IF(I253="m",(P253+Q253)*1.5*V253/28,(P253+Q253)*1*V253/28)</f>
        <v>1</v>
      </c>
      <c r="P253" s="29"/>
      <c r="Q253" s="29">
        <v>2</v>
      </c>
      <c r="R253" s="29"/>
      <c r="S253" s="29"/>
      <c r="T253" s="30"/>
      <c r="U253" s="30"/>
      <c r="V253" s="80">
        <v>14</v>
      </c>
      <c r="W253" s="96" t="s">
        <v>222</v>
      </c>
      <c r="X253" s="6" t="s">
        <v>243</v>
      </c>
    </row>
    <row r="254" spans="1:24" x14ac:dyDescent="0.2">
      <c r="A254" s="138"/>
      <c r="B254" s="138"/>
      <c r="C254" s="138"/>
      <c r="D254" s="141"/>
      <c r="E254" s="141"/>
      <c r="F254" s="141"/>
      <c r="G254" s="28" t="s">
        <v>54</v>
      </c>
      <c r="H254" s="29" t="s">
        <v>48</v>
      </c>
      <c r="I254" s="29"/>
      <c r="J254" s="29" t="s">
        <v>59</v>
      </c>
      <c r="K254" s="29">
        <f>L254+O254</f>
        <v>1</v>
      </c>
      <c r="L254" s="29">
        <f>IF(I254="m",(M254+N254)*2.5*V254/28,(M254+N254)*2*V254/28)</f>
        <v>0</v>
      </c>
      <c r="M254" s="29"/>
      <c r="N254" s="29"/>
      <c r="O254" s="29">
        <f>IF(I254="m",(P254+Q254)*1.5*V254/28,(P254+Q254)*1*V254/28)</f>
        <v>1</v>
      </c>
      <c r="P254" s="29">
        <v>2</v>
      </c>
      <c r="Q254" s="29"/>
      <c r="R254" s="29"/>
      <c r="S254" s="29"/>
      <c r="T254" s="30"/>
      <c r="U254" s="31"/>
      <c r="V254" s="102">
        <v>14</v>
      </c>
      <c r="W254" s="96" t="s">
        <v>222</v>
      </c>
      <c r="X254" s="6" t="s">
        <v>243</v>
      </c>
    </row>
    <row r="255" spans="1:24" x14ac:dyDescent="0.2">
      <c r="A255" s="137">
        <v>28</v>
      </c>
      <c r="B255" s="137" t="s">
        <v>180</v>
      </c>
      <c r="C255" s="178" t="s">
        <v>209</v>
      </c>
      <c r="D255" s="140" t="s">
        <v>220</v>
      </c>
      <c r="E255" s="137" t="s">
        <v>219</v>
      </c>
      <c r="F255" s="140" t="s">
        <v>265</v>
      </c>
      <c r="G255" s="23"/>
      <c r="H255" s="23"/>
      <c r="I255" s="23"/>
      <c r="J255" s="24">
        <v>16</v>
      </c>
      <c r="K255" s="25">
        <f t="shared" ref="K255:Q255" si="161">SUM(K257:K262)</f>
        <v>12</v>
      </c>
      <c r="L255" s="25">
        <f t="shared" si="161"/>
        <v>0</v>
      </c>
      <c r="M255" s="25">
        <f t="shared" si="161"/>
        <v>0</v>
      </c>
      <c r="N255" s="25">
        <f t="shared" si="161"/>
        <v>0</v>
      </c>
      <c r="O255" s="25">
        <f t="shared" si="161"/>
        <v>12</v>
      </c>
      <c r="P255" s="25">
        <f t="shared" si="161"/>
        <v>10</v>
      </c>
      <c r="Q255" s="25">
        <f t="shared" si="161"/>
        <v>14</v>
      </c>
      <c r="R255" s="25">
        <f>J255-K255</f>
        <v>4</v>
      </c>
      <c r="S255" s="25">
        <f>S256/28</f>
        <v>4</v>
      </c>
      <c r="T255" s="25"/>
      <c r="U255" s="25"/>
      <c r="V255" s="103"/>
      <c r="W255" s="110"/>
      <c r="X255" s="6"/>
    </row>
    <row r="256" spans="1:24" ht="15" x14ac:dyDescent="0.25">
      <c r="A256" s="138"/>
      <c r="B256" s="138"/>
      <c r="C256" s="179"/>
      <c r="D256" s="141"/>
      <c r="E256" s="138"/>
      <c r="F256" s="138"/>
      <c r="G256" s="53"/>
      <c r="H256" s="48"/>
      <c r="I256" s="48"/>
      <c r="J256" s="49">
        <v>448</v>
      </c>
      <c r="K256" s="25">
        <f>K255*28</f>
        <v>336</v>
      </c>
      <c r="L256" s="26"/>
      <c r="M256" s="26"/>
      <c r="N256" s="26"/>
      <c r="O256" s="26"/>
      <c r="P256" s="26"/>
      <c r="Q256" s="26"/>
      <c r="R256" s="25">
        <f>J256-K256</f>
        <v>112</v>
      </c>
      <c r="S256" s="25">
        <f>SUM(S257:S262)</f>
        <v>112</v>
      </c>
      <c r="T256" s="27"/>
      <c r="U256" s="27"/>
      <c r="V256" s="104"/>
      <c r="W256" s="111"/>
      <c r="X256" s="6"/>
    </row>
    <row r="257" spans="1:24" x14ac:dyDescent="0.2">
      <c r="A257" s="138"/>
      <c r="B257" s="138"/>
      <c r="C257" s="179"/>
      <c r="D257" s="141"/>
      <c r="E257" s="138"/>
      <c r="F257" s="138"/>
      <c r="G257" s="28" t="s">
        <v>136</v>
      </c>
      <c r="H257" s="29" t="s">
        <v>40</v>
      </c>
      <c r="I257" s="29"/>
      <c r="J257" s="29" t="s">
        <v>167</v>
      </c>
      <c r="K257" s="29">
        <f t="shared" ref="K257:K259" si="162">L257+O257</f>
        <v>1</v>
      </c>
      <c r="L257" s="29">
        <f>IF(I257="m",(M257+N257)*2.5*V257/28,(M257+N257)*2*V257/28)</f>
        <v>0</v>
      </c>
      <c r="M257" s="29"/>
      <c r="N257" s="29"/>
      <c r="O257" s="29">
        <f>IF(I257="m",(P257+Q257)*1.5*V257/28,(P257+Q257)*1*V257/28)</f>
        <v>1</v>
      </c>
      <c r="P257" s="29">
        <v>2</v>
      </c>
      <c r="Q257" s="29"/>
      <c r="R257" s="29" t="s">
        <v>169</v>
      </c>
      <c r="S257" s="29">
        <v>112</v>
      </c>
      <c r="T257" s="47"/>
      <c r="U257" s="31"/>
      <c r="V257" s="102">
        <v>14</v>
      </c>
      <c r="W257" s="101" t="s">
        <v>210</v>
      </c>
      <c r="X257" s="6" t="s">
        <v>209</v>
      </c>
    </row>
    <row r="258" spans="1:24" x14ac:dyDescent="0.2">
      <c r="A258" s="138"/>
      <c r="B258" s="138"/>
      <c r="C258" s="179"/>
      <c r="D258" s="141"/>
      <c r="E258" s="138"/>
      <c r="F258" s="138"/>
      <c r="G258" s="28" t="s">
        <v>136</v>
      </c>
      <c r="H258" s="29" t="s">
        <v>48</v>
      </c>
      <c r="I258" s="29"/>
      <c r="J258" s="29" t="s">
        <v>167</v>
      </c>
      <c r="K258" s="29">
        <f t="shared" si="162"/>
        <v>1</v>
      </c>
      <c r="L258" s="29">
        <f>IF(I258="m",(M258+N258)*2.5*V258/28,(M258+N258)*2*V258/28)</f>
        <v>0</v>
      </c>
      <c r="M258" s="29"/>
      <c r="N258" s="29"/>
      <c r="O258" s="29">
        <f>IF(I258="m",(P258+Q258)*1.5*V258/28,(P258+Q258)*1*V258/28)</f>
        <v>1</v>
      </c>
      <c r="P258" s="29">
        <v>2</v>
      </c>
      <c r="Q258" s="29"/>
      <c r="R258" s="29"/>
      <c r="S258" s="29"/>
      <c r="T258" s="47"/>
      <c r="U258" s="31"/>
      <c r="V258" s="102">
        <v>14</v>
      </c>
      <c r="W258" s="101" t="s">
        <v>210</v>
      </c>
      <c r="X258" s="6" t="s">
        <v>209</v>
      </c>
    </row>
    <row r="259" spans="1:24" x14ac:dyDescent="0.2">
      <c r="A259" s="138"/>
      <c r="B259" s="138"/>
      <c r="C259" s="179"/>
      <c r="D259" s="141"/>
      <c r="E259" s="138"/>
      <c r="F259" s="138"/>
      <c r="G259" s="28" t="s">
        <v>137</v>
      </c>
      <c r="H259" s="29" t="s">
        <v>40</v>
      </c>
      <c r="I259" s="29"/>
      <c r="J259" s="29" t="s">
        <v>167</v>
      </c>
      <c r="K259" s="29">
        <f t="shared" si="162"/>
        <v>1</v>
      </c>
      <c r="L259" s="29">
        <f>IF(I259="m",(M259+N259)*2.5*V259/28,(M259+N259)*2*V259/28)</f>
        <v>0</v>
      </c>
      <c r="M259" s="35"/>
      <c r="N259" s="35"/>
      <c r="O259" s="29">
        <f>IF(I259="m",(P259+Q259)*1.5*V259/28,(P259+Q259)*1*V259/28)</f>
        <v>1</v>
      </c>
      <c r="P259" s="35"/>
      <c r="Q259" s="29">
        <v>2</v>
      </c>
      <c r="R259" s="29"/>
      <c r="S259" s="29"/>
      <c r="T259" s="30"/>
      <c r="U259" s="30"/>
      <c r="V259" s="80">
        <v>14</v>
      </c>
      <c r="W259" s="101" t="s">
        <v>210</v>
      </c>
      <c r="X259" s="6" t="s">
        <v>209</v>
      </c>
    </row>
    <row r="260" spans="1:24" x14ac:dyDescent="0.2">
      <c r="A260" s="138"/>
      <c r="B260" s="138"/>
      <c r="C260" s="179"/>
      <c r="D260" s="141"/>
      <c r="E260" s="138"/>
      <c r="F260" s="138"/>
      <c r="G260" s="28" t="s">
        <v>137</v>
      </c>
      <c r="H260" s="29" t="s">
        <v>48</v>
      </c>
      <c r="I260" s="29"/>
      <c r="J260" s="29" t="s">
        <v>167</v>
      </c>
      <c r="K260" s="29">
        <f>L260+O260</f>
        <v>1</v>
      </c>
      <c r="L260" s="29">
        <f>IF(I260="m",(M260+N260)*2.5*V260/28,(M260+N260)*2*V260/28)</f>
        <v>0</v>
      </c>
      <c r="M260" s="29"/>
      <c r="N260" s="29"/>
      <c r="O260" s="29">
        <f>IF(I260="m",(P260+Q260)*1.5*V260/28,(P260+Q260)*1*V260/28)</f>
        <v>1</v>
      </c>
      <c r="P260" s="29"/>
      <c r="Q260" s="29">
        <v>2</v>
      </c>
      <c r="R260" s="29"/>
      <c r="S260" s="29"/>
      <c r="T260" s="30"/>
      <c r="U260" s="30"/>
      <c r="V260" s="80">
        <v>14</v>
      </c>
      <c r="W260" s="101" t="s">
        <v>210</v>
      </c>
      <c r="X260" s="6" t="s">
        <v>209</v>
      </c>
    </row>
    <row r="261" spans="1:24" x14ac:dyDescent="0.2">
      <c r="A261" s="138"/>
      <c r="B261" s="138"/>
      <c r="C261" s="179"/>
      <c r="D261" s="141"/>
      <c r="E261" s="138"/>
      <c r="F261" s="138"/>
      <c r="G261" s="46" t="s">
        <v>123</v>
      </c>
      <c r="H261" s="36" t="s">
        <v>40</v>
      </c>
      <c r="I261" s="29"/>
      <c r="J261" s="29" t="s">
        <v>168</v>
      </c>
      <c r="K261" s="29">
        <f>L261+O261</f>
        <v>3</v>
      </c>
      <c r="L261" s="29">
        <f t="shared" si="127"/>
        <v>0</v>
      </c>
      <c r="M261" s="29"/>
      <c r="N261" s="29"/>
      <c r="O261" s="29">
        <f t="shared" ref="O261:O262" si="163">IF(I261="m",(P261+Q261)*1.5*V261/28,(P261+Q261)*1*V261/28)</f>
        <v>3</v>
      </c>
      <c r="P261" s="29">
        <v>6</v>
      </c>
      <c r="Q261" s="29"/>
      <c r="R261" s="29"/>
      <c r="S261" s="29"/>
      <c r="T261" s="65"/>
      <c r="U261" s="65"/>
      <c r="V261" s="80">
        <v>14</v>
      </c>
      <c r="W261" s="96" t="s">
        <v>210</v>
      </c>
      <c r="X261" s="6" t="s">
        <v>209</v>
      </c>
    </row>
    <row r="262" spans="1:24" ht="13.5" customHeight="1" x14ac:dyDescent="0.2">
      <c r="A262" s="138"/>
      <c r="B262" s="138"/>
      <c r="C262" s="179"/>
      <c r="D262" s="141"/>
      <c r="E262" s="138"/>
      <c r="F262" s="138"/>
      <c r="G262" s="28" t="s">
        <v>39</v>
      </c>
      <c r="H262" s="29" t="s">
        <v>40</v>
      </c>
      <c r="I262" s="29"/>
      <c r="J262" s="29" t="s">
        <v>168</v>
      </c>
      <c r="K262" s="29">
        <f>L262+O262</f>
        <v>5</v>
      </c>
      <c r="L262" s="29">
        <f t="shared" si="127"/>
        <v>0</v>
      </c>
      <c r="M262" s="29"/>
      <c r="N262" s="29"/>
      <c r="O262" s="29">
        <f t="shared" si="163"/>
        <v>5</v>
      </c>
      <c r="P262" s="29"/>
      <c r="Q262" s="29">
        <v>10</v>
      </c>
      <c r="R262" s="29"/>
      <c r="S262" s="29"/>
      <c r="T262" s="47"/>
      <c r="U262" s="31"/>
      <c r="V262" s="102">
        <v>14</v>
      </c>
      <c r="W262" s="101" t="s">
        <v>210</v>
      </c>
      <c r="X262" s="6" t="s">
        <v>209</v>
      </c>
    </row>
    <row r="263" spans="1:24" ht="15" x14ac:dyDescent="0.25">
      <c r="A263" s="137">
        <v>29</v>
      </c>
      <c r="B263" s="137" t="s">
        <v>180</v>
      </c>
      <c r="C263" s="137" t="s">
        <v>96</v>
      </c>
      <c r="D263" s="137"/>
      <c r="E263" s="137"/>
      <c r="F263" s="152"/>
      <c r="G263" s="48"/>
      <c r="H263" s="48"/>
      <c r="I263" s="48"/>
      <c r="J263" s="24">
        <v>16</v>
      </c>
      <c r="K263" s="25">
        <f t="shared" ref="K263:Q263" si="164">SUM(K265:K275)</f>
        <v>11.5</v>
      </c>
      <c r="L263" s="25">
        <f t="shared" si="164"/>
        <v>0</v>
      </c>
      <c r="M263" s="25">
        <f t="shared" si="164"/>
        <v>0</v>
      </c>
      <c r="N263" s="25">
        <f t="shared" si="164"/>
        <v>0</v>
      </c>
      <c r="O263" s="25">
        <f t="shared" si="164"/>
        <v>11.5</v>
      </c>
      <c r="P263" s="25">
        <f t="shared" si="164"/>
        <v>9</v>
      </c>
      <c r="Q263" s="25">
        <f t="shared" si="164"/>
        <v>14</v>
      </c>
      <c r="R263" s="25">
        <f>J263-K263</f>
        <v>4.5</v>
      </c>
      <c r="S263" s="25">
        <f>S264/28</f>
        <v>4.5</v>
      </c>
      <c r="T263" s="25"/>
      <c r="U263" s="25"/>
      <c r="V263" s="103"/>
      <c r="W263" s="110"/>
      <c r="X263" s="84"/>
    </row>
    <row r="264" spans="1:24" ht="15" x14ac:dyDescent="0.25">
      <c r="A264" s="138"/>
      <c r="B264" s="138"/>
      <c r="C264" s="138"/>
      <c r="D264" s="138"/>
      <c r="E264" s="138"/>
      <c r="F264" s="153"/>
      <c r="G264" s="48"/>
      <c r="H264" s="48"/>
      <c r="I264" s="48"/>
      <c r="J264" s="49">
        <v>448</v>
      </c>
      <c r="K264" s="25">
        <f>K263*28</f>
        <v>322</v>
      </c>
      <c r="L264" s="26"/>
      <c r="M264" s="26"/>
      <c r="N264" s="26"/>
      <c r="O264" s="26"/>
      <c r="P264" s="26"/>
      <c r="Q264" s="26"/>
      <c r="R264" s="25">
        <f>J264-K264</f>
        <v>126</v>
      </c>
      <c r="S264" s="25">
        <f>SUM(S265:S275)</f>
        <v>126</v>
      </c>
      <c r="T264" s="27"/>
      <c r="U264" s="27"/>
      <c r="V264" s="104"/>
      <c r="W264" s="111"/>
      <c r="X264" s="84"/>
    </row>
    <row r="265" spans="1:24" x14ac:dyDescent="0.2">
      <c r="A265" s="138"/>
      <c r="B265" s="138"/>
      <c r="C265" s="138"/>
      <c r="D265" s="138"/>
      <c r="E265" s="138"/>
      <c r="F265" s="153"/>
      <c r="G265" s="46" t="s">
        <v>246</v>
      </c>
      <c r="H265" s="94" t="s">
        <v>244</v>
      </c>
      <c r="I265" s="94"/>
      <c r="J265" s="94" t="s">
        <v>181</v>
      </c>
      <c r="K265" s="94">
        <f>L265+O265</f>
        <v>1</v>
      </c>
      <c r="L265" s="94">
        <f>IF(I265="m",(M265+N265)*2.5*V265/28,(M265+N265)*2*V265/28)</f>
        <v>0</v>
      </c>
      <c r="M265" s="95"/>
      <c r="N265" s="95"/>
      <c r="O265" s="94">
        <f t="shared" ref="O265:O272" si="165">IF(I265="m",(P265+Q265)*1.5*V265/28,(P265+Q265)*1*V265/28)</f>
        <v>1</v>
      </c>
      <c r="P265" s="94">
        <v>2</v>
      </c>
      <c r="Q265" s="95"/>
      <c r="R265" s="29" t="s">
        <v>169</v>
      </c>
      <c r="S265" s="29">
        <v>91</v>
      </c>
      <c r="T265" s="96"/>
      <c r="U265" s="96"/>
      <c r="V265" s="108">
        <v>14</v>
      </c>
      <c r="W265" s="96" t="s">
        <v>222</v>
      </c>
      <c r="X265" s="6" t="s">
        <v>243</v>
      </c>
    </row>
    <row r="266" spans="1:24" x14ac:dyDescent="0.2">
      <c r="A266" s="138"/>
      <c r="B266" s="138"/>
      <c r="C266" s="138"/>
      <c r="D266" s="138"/>
      <c r="E266" s="138"/>
      <c r="F266" s="153"/>
      <c r="G266" s="46" t="s">
        <v>247</v>
      </c>
      <c r="H266" s="94" t="s">
        <v>244</v>
      </c>
      <c r="I266" s="94"/>
      <c r="J266" s="94" t="s">
        <v>181</v>
      </c>
      <c r="K266" s="94">
        <f>L266+O266</f>
        <v>1</v>
      </c>
      <c r="L266" s="94">
        <f t="shared" ref="L266" si="166">IF(I266="m",(M266+N266)*2.5*V266/28,(M266+N266)*2*V266/28)</f>
        <v>0</v>
      </c>
      <c r="M266" s="94"/>
      <c r="N266" s="94"/>
      <c r="O266" s="94">
        <f t="shared" si="165"/>
        <v>1</v>
      </c>
      <c r="P266" s="94"/>
      <c r="Q266" s="94">
        <v>2</v>
      </c>
      <c r="R266" s="29" t="s">
        <v>94</v>
      </c>
      <c r="S266" s="29">
        <v>35</v>
      </c>
      <c r="T266" s="96"/>
      <c r="U266" s="96"/>
      <c r="V266" s="108">
        <v>14</v>
      </c>
      <c r="W266" s="96" t="s">
        <v>222</v>
      </c>
      <c r="X266" s="6" t="s">
        <v>243</v>
      </c>
    </row>
    <row r="267" spans="1:24" x14ac:dyDescent="0.2">
      <c r="A267" s="138"/>
      <c r="B267" s="138"/>
      <c r="C267" s="138"/>
      <c r="D267" s="138"/>
      <c r="E267" s="138"/>
      <c r="F267" s="153"/>
      <c r="G267" s="28" t="s">
        <v>89</v>
      </c>
      <c r="H267" s="29" t="s">
        <v>48</v>
      </c>
      <c r="I267" s="29"/>
      <c r="J267" s="29" t="s">
        <v>168</v>
      </c>
      <c r="K267" s="29">
        <f>L267+O267</f>
        <v>2</v>
      </c>
      <c r="L267" s="29">
        <f>IF(I267="m",(M267+N267)*2.5*V267/28,(M267+N267)*2*V267/28)</f>
        <v>0</v>
      </c>
      <c r="M267" s="29"/>
      <c r="N267" s="29"/>
      <c r="O267" s="29">
        <f t="shared" si="165"/>
        <v>2</v>
      </c>
      <c r="P267" s="29">
        <v>4</v>
      </c>
      <c r="Q267" s="29"/>
      <c r="R267" s="29"/>
      <c r="S267" s="29"/>
      <c r="T267" s="34"/>
      <c r="U267" s="31"/>
      <c r="V267" s="102">
        <v>14</v>
      </c>
      <c r="W267" s="120" t="s">
        <v>82</v>
      </c>
      <c r="X267" s="6" t="s">
        <v>79</v>
      </c>
    </row>
    <row r="268" spans="1:24" x14ac:dyDescent="0.2">
      <c r="A268" s="138"/>
      <c r="B268" s="138"/>
      <c r="C268" s="138"/>
      <c r="D268" s="138"/>
      <c r="E268" s="138"/>
      <c r="F268" s="153"/>
      <c r="G268" s="28" t="s">
        <v>92</v>
      </c>
      <c r="H268" s="29" t="s">
        <v>48</v>
      </c>
      <c r="I268" s="29"/>
      <c r="J268" s="29" t="s">
        <v>68</v>
      </c>
      <c r="K268" s="29">
        <f t="shared" ref="K268" si="167">L268+O268</f>
        <v>1</v>
      </c>
      <c r="L268" s="29">
        <f>IF(I268="m",(M268+N268)*2.5*V268/28,(M268+N268)*2*V268/28)</f>
        <v>0</v>
      </c>
      <c r="M268" s="29"/>
      <c r="N268" s="29"/>
      <c r="O268" s="29">
        <f t="shared" si="165"/>
        <v>1</v>
      </c>
      <c r="P268" s="29">
        <v>2</v>
      </c>
      <c r="Q268" s="29"/>
      <c r="R268" s="29"/>
      <c r="S268" s="29"/>
      <c r="T268" s="119"/>
      <c r="U268" s="31"/>
      <c r="V268" s="102">
        <v>14</v>
      </c>
      <c r="W268" s="120" t="s">
        <v>93</v>
      </c>
      <c r="X268" s="6" t="s">
        <v>90</v>
      </c>
    </row>
    <row r="269" spans="1:24" x14ac:dyDescent="0.2">
      <c r="A269" s="138"/>
      <c r="B269" s="138"/>
      <c r="C269" s="138"/>
      <c r="D269" s="138"/>
      <c r="E269" s="138"/>
      <c r="F269" s="153"/>
      <c r="G269" s="57" t="s">
        <v>230</v>
      </c>
      <c r="H269" s="29" t="s">
        <v>65</v>
      </c>
      <c r="I269" s="29"/>
      <c r="J269" s="29" t="s">
        <v>106</v>
      </c>
      <c r="K269" s="29">
        <f t="shared" ref="K269" si="168">L269+O269</f>
        <v>0.5</v>
      </c>
      <c r="L269" s="29">
        <f t="shared" ref="L269:L272" si="169">IF(I269="m",(M269+N269)*2.5*V269/28,(M269+N269)*2*V269/28)</f>
        <v>0</v>
      </c>
      <c r="M269" s="29"/>
      <c r="N269" s="29"/>
      <c r="O269" s="29">
        <f t="shared" si="165"/>
        <v>0.5</v>
      </c>
      <c r="P269" s="29"/>
      <c r="Q269" s="29">
        <v>1</v>
      </c>
      <c r="R269" s="29"/>
      <c r="S269" s="29"/>
      <c r="T269" s="30"/>
      <c r="U269" s="30"/>
      <c r="V269" s="102">
        <v>14</v>
      </c>
      <c r="W269" s="115" t="s">
        <v>105</v>
      </c>
      <c r="X269" s="6" t="s">
        <v>103</v>
      </c>
    </row>
    <row r="270" spans="1:24" x14ac:dyDescent="0.2">
      <c r="A270" s="138"/>
      <c r="B270" s="138"/>
      <c r="C270" s="138"/>
      <c r="D270" s="138"/>
      <c r="E270" s="138"/>
      <c r="F270" s="153"/>
      <c r="G270" s="121" t="s">
        <v>108</v>
      </c>
      <c r="H270" s="29" t="s">
        <v>48</v>
      </c>
      <c r="I270" s="29"/>
      <c r="J270" s="29" t="s">
        <v>71</v>
      </c>
      <c r="K270" s="29">
        <f>L270+O270</f>
        <v>0.5</v>
      </c>
      <c r="L270" s="29">
        <f t="shared" si="169"/>
        <v>0</v>
      </c>
      <c r="M270" s="29"/>
      <c r="N270" s="29"/>
      <c r="O270" s="29">
        <f t="shared" si="165"/>
        <v>0.5</v>
      </c>
      <c r="P270" s="29">
        <v>1</v>
      </c>
      <c r="Q270" s="29"/>
      <c r="R270" s="29"/>
      <c r="S270" s="29"/>
      <c r="T270" s="30"/>
      <c r="U270" s="30"/>
      <c r="V270" s="102">
        <v>14</v>
      </c>
      <c r="W270" s="115" t="s">
        <v>105</v>
      </c>
      <c r="X270" s="6" t="s">
        <v>103</v>
      </c>
    </row>
    <row r="271" spans="1:24" x14ac:dyDescent="0.2">
      <c r="A271" s="138"/>
      <c r="B271" s="138"/>
      <c r="C271" s="138"/>
      <c r="D271" s="138"/>
      <c r="E271" s="138"/>
      <c r="F271" s="153"/>
      <c r="G271" s="46" t="s">
        <v>98</v>
      </c>
      <c r="H271" s="36" t="s">
        <v>48</v>
      </c>
      <c r="I271" s="29"/>
      <c r="J271" s="29" t="s">
        <v>167</v>
      </c>
      <c r="K271" s="29">
        <f t="shared" ref="K271:K272" si="170">L271+O271</f>
        <v>1</v>
      </c>
      <c r="L271" s="29">
        <f t="shared" si="169"/>
        <v>0</v>
      </c>
      <c r="M271" s="29"/>
      <c r="N271" s="29"/>
      <c r="O271" s="29">
        <f t="shared" si="165"/>
        <v>1</v>
      </c>
      <c r="P271" s="29"/>
      <c r="Q271" s="29">
        <v>2</v>
      </c>
      <c r="R271" s="29"/>
      <c r="S271" s="29"/>
      <c r="T271" s="30"/>
      <c r="U271" s="31"/>
      <c r="V271" s="102">
        <v>14</v>
      </c>
      <c r="W271" s="120" t="s">
        <v>93</v>
      </c>
      <c r="X271" s="6" t="s">
        <v>90</v>
      </c>
    </row>
    <row r="272" spans="1:24" x14ac:dyDescent="0.2">
      <c r="A272" s="138"/>
      <c r="B272" s="138"/>
      <c r="C272" s="138"/>
      <c r="D272" s="138"/>
      <c r="E272" s="138"/>
      <c r="F272" s="153"/>
      <c r="G272" s="46" t="s">
        <v>98</v>
      </c>
      <c r="H272" s="36" t="s">
        <v>40</v>
      </c>
      <c r="I272" s="29"/>
      <c r="J272" s="29" t="s">
        <v>167</v>
      </c>
      <c r="K272" s="29">
        <f t="shared" si="170"/>
        <v>1</v>
      </c>
      <c r="L272" s="29">
        <f t="shared" si="169"/>
        <v>0</v>
      </c>
      <c r="M272" s="29"/>
      <c r="N272" s="29"/>
      <c r="O272" s="29">
        <f t="shared" si="165"/>
        <v>1</v>
      </c>
      <c r="P272" s="29"/>
      <c r="Q272" s="29">
        <v>2</v>
      </c>
      <c r="R272" s="29"/>
      <c r="S272" s="29"/>
      <c r="T272" s="119"/>
      <c r="U272" s="31"/>
      <c r="V272" s="102">
        <v>14</v>
      </c>
      <c r="W272" s="120" t="s">
        <v>93</v>
      </c>
      <c r="X272" s="6" t="s">
        <v>90</v>
      </c>
    </row>
    <row r="273" spans="1:24" x14ac:dyDescent="0.2">
      <c r="A273" s="138"/>
      <c r="B273" s="138"/>
      <c r="C273" s="138"/>
      <c r="D273" s="138"/>
      <c r="E273" s="138"/>
      <c r="F273" s="153"/>
      <c r="G273" s="46" t="s">
        <v>204</v>
      </c>
      <c r="H273" s="36" t="s">
        <v>48</v>
      </c>
      <c r="I273" s="29"/>
      <c r="J273" s="29" t="s">
        <v>168</v>
      </c>
      <c r="K273" s="29">
        <f>L273+O273</f>
        <v>2</v>
      </c>
      <c r="L273" s="29">
        <f>IF(I273="m",(M273+N273)*2.5*V273/28,(M273+N273)*2*V273/28)</f>
        <v>0</v>
      </c>
      <c r="M273" s="29"/>
      <c r="N273" s="29"/>
      <c r="O273" s="29">
        <f>IF(I273="m",(P273+Q273)*1.5*V273/28,(P273+Q273)*1*V273/28)</f>
        <v>2</v>
      </c>
      <c r="P273" s="29"/>
      <c r="Q273" s="29">
        <v>4</v>
      </c>
      <c r="R273" s="29"/>
      <c r="S273" s="29"/>
      <c r="T273" s="30"/>
      <c r="U273" s="30"/>
      <c r="V273" s="80">
        <v>14</v>
      </c>
      <c r="W273" s="96" t="s">
        <v>146</v>
      </c>
      <c r="X273" s="6" t="s">
        <v>261</v>
      </c>
    </row>
    <row r="274" spans="1:24" x14ac:dyDescent="0.2">
      <c r="A274" s="138"/>
      <c r="B274" s="138"/>
      <c r="C274" s="138"/>
      <c r="D274" s="138"/>
      <c r="E274" s="138"/>
      <c r="F274" s="153"/>
      <c r="G274" s="46" t="s">
        <v>100</v>
      </c>
      <c r="H274" s="36" t="s">
        <v>48</v>
      </c>
      <c r="I274" s="29"/>
      <c r="J274" s="29" t="s">
        <v>75</v>
      </c>
      <c r="K274" s="29">
        <f>L274+O274</f>
        <v>0.5</v>
      </c>
      <c r="L274" s="29">
        <f>IF(I274="m",(M274+N274)*2.5*V274/28,(M274+N274)*2*V274/28)</f>
        <v>0</v>
      </c>
      <c r="M274" s="29"/>
      <c r="N274" s="29"/>
      <c r="O274" s="29">
        <f>IF(I274="m",(P274+Q274)*1.5*V274/28,(P274+Q274)*1*V274/28)</f>
        <v>0.5</v>
      </c>
      <c r="P274" s="29"/>
      <c r="Q274" s="29">
        <v>1</v>
      </c>
      <c r="R274" s="29"/>
      <c r="S274" s="29"/>
      <c r="T274" s="87"/>
      <c r="U274" s="31"/>
      <c r="V274" s="102">
        <v>14</v>
      </c>
      <c r="W274" s="101" t="s">
        <v>101</v>
      </c>
      <c r="X274" s="6" t="s">
        <v>260</v>
      </c>
    </row>
    <row r="275" spans="1:24" x14ac:dyDescent="0.2">
      <c r="A275" s="139"/>
      <c r="B275" s="139"/>
      <c r="C275" s="139"/>
      <c r="D275" s="139"/>
      <c r="E275" s="139"/>
      <c r="F275" s="192"/>
      <c r="G275" s="46" t="s">
        <v>83</v>
      </c>
      <c r="H275" s="100" t="s">
        <v>40</v>
      </c>
      <c r="I275" s="94"/>
      <c r="J275" s="94" t="s">
        <v>59</v>
      </c>
      <c r="K275" s="94">
        <f t="shared" ref="K275" si="171">L275+O275</f>
        <v>1</v>
      </c>
      <c r="L275" s="94">
        <v>0</v>
      </c>
      <c r="M275" s="94"/>
      <c r="N275" s="94"/>
      <c r="O275" s="94">
        <v>1</v>
      </c>
      <c r="P275" s="94"/>
      <c r="Q275" s="94">
        <v>2</v>
      </c>
      <c r="R275" s="94"/>
      <c r="S275" s="94"/>
      <c r="T275" s="96"/>
      <c r="U275" s="96"/>
      <c r="V275" s="108">
        <v>14</v>
      </c>
      <c r="W275" s="96" t="s">
        <v>232</v>
      </c>
      <c r="X275" s="6" t="s">
        <v>127</v>
      </c>
    </row>
    <row r="276" spans="1:24" ht="15" x14ac:dyDescent="0.25">
      <c r="A276" s="137">
        <v>30</v>
      </c>
      <c r="B276" s="137" t="s">
        <v>160</v>
      </c>
      <c r="C276" s="137" t="s">
        <v>161</v>
      </c>
      <c r="D276" s="140" t="s">
        <v>162</v>
      </c>
      <c r="E276" s="140" t="s">
        <v>266</v>
      </c>
      <c r="F276" s="144"/>
      <c r="G276" s="135"/>
      <c r="H276" s="48"/>
      <c r="I276" s="48"/>
      <c r="J276" s="24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103"/>
      <c r="W276" s="110"/>
      <c r="X276" s="6"/>
    </row>
    <row r="277" spans="1:24" ht="15" x14ac:dyDescent="0.25">
      <c r="A277" s="138"/>
      <c r="B277" s="138"/>
      <c r="C277" s="138"/>
      <c r="D277" s="141"/>
      <c r="E277" s="141"/>
      <c r="F277" s="145"/>
      <c r="G277" s="48"/>
      <c r="H277" s="48"/>
      <c r="I277" s="48"/>
      <c r="J277" s="49"/>
      <c r="K277" s="25"/>
      <c r="L277" s="26"/>
      <c r="M277" s="26"/>
      <c r="N277" s="26"/>
      <c r="O277" s="26"/>
      <c r="P277" s="26"/>
      <c r="Q277" s="26"/>
      <c r="R277" s="25"/>
      <c r="S277" s="25"/>
      <c r="T277" s="27"/>
      <c r="U277" s="27"/>
      <c r="V277" s="104"/>
      <c r="W277" s="111"/>
      <c r="X277" s="6"/>
    </row>
    <row r="278" spans="1:24" x14ac:dyDescent="0.2">
      <c r="A278" s="138"/>
      <c r="B278" s="138"/>
      <c r="C278" s="138"/>
      <c r="D278" s="141"/>
      <c r="E278" s="141"/>
      <c r="F278" s="145"/>
      <c r="G278" s="28"/>
      <c r="H278" s="28"/>
      <c r="I278" s="28"/>
      <c r="J278" s="28"/>
      <c r="K278" s="29"/>
      <c r="L278" s="29"/>
      <c r="M278" s="29"/>
      <c r="N278" s="29"/>
      <c r="O278" s="29"/>
      <c r="P278" s="28"/>
      <c r="Q278" s="28"/>
      <c r="R278" s="29"/>
      <c r="S278" s="29"/>
      <c r="T278" s="39"/>
      <c r="U278" s="31"/>
      <c r="V278" s="102">
        <v>14</v>
      </c>
      <c r="W278" s="117"/>
      <c r="X278" s="6"/>
    </row>
    <row r="279" spans="1:24" x14ac:dyDescent="0.2">
      <c r="A279" s="139"/>
      <c r="B279" s="139"/>
      <c r="C279" s="139"/>
      <c r="D279" s="142"/>
      <c r="E279" s="142"/>
      <c r="F279" s="146"/>
      <c r="G279" s="28"/>
      <c r="H279" s="28"/>
      <c r="I279" s="28"/>
      <c r="J279" s="28"/>
      <c r="K279" s="29"/>
      <c r="L279" s="29"/>
      <c r="M279" s="29"/>
      <c r="N279" s="29"/>
      <c r="O279" s="29"/>
      <c r="P279" s="29"/>
      <c r="Q279" s="29"/>
      <c r="R279" s="29"/>
      <c r="S279" s="29"/>
      <c r="T279" s="63"/>
      <c r="U279" s="31"/>
      <c r="V279" s="102">
        <v>14</v>
      </c>
      <c r="W279" s="101"/>
      <c r="X279" s="6"/>
    </row>
    <row r="280" spans="1:24" ht="15" x14ac:dyDescent="0.25">
      <c r="A280" s="137"/>
      <c r="B280" s="137"/>
      <c r="C280" s="137"/>
      <c r="D280" s="140"/>
      <c r="E280" s="140"/>
      <c r="F280" s="144"/>
      <c r="G280" s="194"/>
      <c r="H280" s="194"/>
      <c r="I280" s="194"/>
      <c r="J280" s="195"/>
      <c r="K280" s="196"/>
      <c r="L280" s="196"/>
      <c r="M280" s="196"/>
      <c r="N280" s="196"/>
      <c r="O280" s="196"/>
      <c r="P280" s="196"/>
      <c r="Q280" s="196"/>
      <c r="R280" s="196"/>
      <c r="S280" s="196"/>
      <c r="T280" s="196"/>
      <c r="U280" s="196"/>
      <c r="V280" s="197"/>
      <c r="W280" s="198"/>
      <c r="X280" s="6"/>
    </row>
    <row r="281" spans="1:24" ht="15" x14ac:dyDescent="0.25">
      <c r="A281" s="138"/>
      <c r="B281" s="138"/>
      <c r="C281" s="138"/>
      <c r="D281" s="141"/>
      <c r="E281" s="141"/>
      <c r="F281" s="145"/>
      <c r="G281" s="194"/>
      <c r="H281" s="194"/>
      <c r="I281" s="194"/>
      <c r="J281" s="199"/>
      <c r="K281" s="196"/>
      <c r="L281" s="200"/>
      <c r="M281" s="200"/>
      <c r="N281" s="200"/>
      <c r="O281" s="200"/>
      <c r="P281" s="200"/>
      <c r="Q281" s="200"/>
      <c r="R281" s="196"/>
      <c r="S281" s="196"/>
      <c r="T281" s="201"/>
      <c r="U281" s="201"/>
      <c r="V281" s="202"/>
      <c r="W281" s="203"/>
      <c r="X281" s="6"/>
    </row>
    <row r="282" spans="1:24" x14ac:dyDescent="0.2">
      <c r="A282" s="138"/>
      <c r="B282" s="138"/>
      <c r="C282" s="138"/>
      <c r="D282" s="141"/>
      <c r="E282" s="141"/>
      <c r="F282" s="145"/>
      <c r="G282" s="61"/>
      <c r="H282" s="61"/>
      <c r="I282" s="61"/>
      <c r="J282" s="61"/>
      <c r="K282" s="86"/>
      <c r="L282" s="86"/>
      <c r="M282" s="86"/>
      <c r="N282" s="86"/>
      <c r="O282" s="86"/>
      <c r="P282" s="61"/>
      <c r="Q282" s="61"/>
      <c r="R282" s="86"/>
      <c r="S282" s="86"/>
      <c r="T282" s="204"/>
      <c r="U282" s="31"/>
      <c r="V282" s="102"/>
      <c r="W282" s="117"/>
      <c r="X282" s="6"/>
    </row>
    <row r="283" spans="1:24" x14ac:dyDescent="0.2">
      <c r="A283" s="139"/>
      <c r="B283" s="139"/>
      <c r="C283" s="139"/>
      <c r="D283" s="142"/>
      <c r="E283" s="142"/>
      <c r="F283" s="146"/>
      <c r="G283" s="61"/>
      <c r="H283" s="61"/>
      <c r="I283" s="61"/>
      <c r="J283" s="61"/>
      <c r="K283" s="86"/>
      <c r="L283" s="86"/>
      <c r="M283" s="86"/>
      <c r="N283" s="86"/>
      <c r="O283" s="86"/>
      <c r="P283" s="86"/>
      <c r="Q283" s="86"/>
      <c r="R283" s="86"/>
      <c r="S283" s="86"/>
      <c r="T283" s="133"/>
      <c r="U283" s="31"/>
      <c r="V283" s="102"/>
      <c r="W283" s="132"/>
      <c r="X283" s="6"/>
    </row>
    <row r="284" spans="1:24" ht="14.25" customHeight="1" x14ac:dyDescent="0.2">
      <c r="A284" s="6"/>
      <c r="B284" s="45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U284" s="6"/>
      <c r="X284" s="6"/>
    </row>
    <row r="285" spans="1:24" ht="14.25" customHeight="1" x14ac:dyDescent="0.2">
      <c r="A285" s="6"/>
      <c r="B285" s="45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U285" s="6"/>
      <c r="X285" s="6"/>
    </row>
    <row r="286" spans="1:24" ht="14.25" customHeight="1" x14ac:dyDescent="0.2">
      <c r="A286" s="6"/>
      <c r="B286" s="45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U286" s="6"/>
      <c r="X286" s="6"/>
    </row>
    <row r="287" spans="1:24" ht="14.25" customHeight="1" x14ac:dyDescent="0.2">
      <c r="A287" s="6"/>
      <c r="B287" s="45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U287" s="6"/>
      <c r="X287" s="6"/>
    </row>
    <row r="288" spans="1:24" ht="14.25" customHeight="1" x14ac:dyDescent="0.2">
      <c r="A288" s="6"/>
      <c r="B288" s="45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U288" s="6"/>
      <c r="X288" s="6"/>
    </row>
    <row r="289" spans="1:24" ht="14.25" customHeight="1" x14ac:dyDescent="0.2">
      <c r="A289" s="6"/>
      <c r="B289" s="45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U289" s="6"/>
      <c r="X289" s="6"/>
    </row>
    <row r="290" spans="1:24" ht="14.25" customHeight="1" x14ac:dyDescent="0.2">
      <c r="A290" s="6"/>
      <c r="B290" s="45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U290" s="6"/>
      <c r="X290" s="6"/>
    </row>
    <row r="291" spans="1:24" x14ac:dyDescent="0.2"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U291" s="6"/>
      <c r="X291" s="6"/>
    </row>
    <row r="292" spans="1:24" x14ac:dyDescent="0.2"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U292" s="6"/>
    </row>
    <row r="293" spans="1:24" x14ac:dyDescent="0.2"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U293" s="6"/>
    </row>
    <row r="294" spans="1:24" x14ac:dyDescent="0.2"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U294" s="6"/>
    </row>
    <row r="295" spans="1:24" x14ac:dyDescent="0.2"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U295" s="6"/>
    </row>
    <row r="296" spans="1:24" x14ac:dyDescent="0.2"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U296" s="6"/>
    </row>
    <row r="297" spans="1:24" x14ac:dyDescent="0.2"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U297" s="6"/>
    </row>
    <row r="298" spans="1:24" x14ac:dyDescent="0.2"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U298" s="6"/>
    </row>
    <row r="299" spans="1:24" x14ac:dyDescent="0.2"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U299" s="6"/>
    </row>
    <row r="300" spans="1:24" x14ac:dyDescent="0.2"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U300" s="6"/>
    </row>
    <row r="301" spans="1:24" x14ac:dyDescent="0.2"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U301" s="6"/>
    </row>
    <row r="302" spans="1:24" x14ac:dyDescent="0.2"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U302" s="6"/>
    </row>
    <row r="303" spans="1:24" x14ac:dyDescent="0.2"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U303" s="6"/>
    </row>
    <row r="304" spans="1:24" x14ac:dyDescent="0.2"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U304" s="6"/>
    </row>
    <row r="305" spans="7:23" x14ac:dyDescent="0.2"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U305" s="6"/>
    </row>
    <row r="306" spans="7:23" x14ac:dyDescent="0.2"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U306" s="6"/>
    </row>
    <row r="307" spans="7:23" x14ac:dyDescent="0.2"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U307" s="6"/>
    </row>
    <row r="308" spans="7:23" x14ac:dyDescent="0.2">
      <c r="G308" s="98"/>
      <c r="H308" s="99"/>
      <c r="I308" s="99"/>
      <c r="J308" s="99"/>
      <c r="K308" s="99"/>
      <c r="L308" s="99"/>
      <c r="M308" s="99"/>
      <c r="N308" s="99"/>
      <c r="O308" s="99"/>
      <c r="P308" s="99"/>
      <c r="Q308" s="99"/>
      <c r="R308" s="99"/>
      <c r="S308" s="99"/>
      <c r="T308" s="93"/>
      <c r="V308" s="7"/>
      <c r="W308" s="93"/>
    </row>
    <row r="309" spans="7:23" x14ac:dyDescent="0.2"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U309" s="6"/>
    </row>
    <row r="310" spans="7:23" x14ac:dyDescent="0.2"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U310" s="6"/>
    </row>
    <row r="311" spans="7:23" x14ac:dyDescent="0.2"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U311" s="6"/>
    </row>
    <row r="312" spans="7:23" x14ac:dyDescent="0.2"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U312" s="6"/>
    </row>
    <row r="313" spans="7:23" x14ac:dyDescent="0.2"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U313" s="6"/>
    </row>
    <row r="314" spans="7:23" x14ac:dyDescent="0.2"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U314" s="6"/>
    </row>
    <row r="315" spans="7:23" x14ac:dyDescent="0.2"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U315" s="6"/>
    </row>
    <row r="316" spans="7:23" x14ac:dyDescent="0.2"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U316" s="6"/>
    </row>
    <row r="317" spans="7:23" x14ac:dyDescent="0.2"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U317" s="6"/>
    </row>
    <row r="318" spans="7:23" x14ac:dyDescent="0.2"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U318" s="6"/>
    </row>
    <row r="320" spans="7:23" x14ac:dyDescent="0.2"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U320" s="6"/>
    </row>
    <row r="321" spans="7:21" x14ac:dyDescent="0.2"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U321" s="6"/>
    </row>
    <row r="322" spans="7:21" x14ac:dyDescent="0.2"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U322" s="6"/>
    </row>
    <row r="324" spans="7:21" x14ac:dyDescent="0.2"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U324" s="6"/>
    </row>
  </sheetData>
  <sheetProtection selectLockedCells="1" selectUnlockedCells="1"/>
  <autoFilter ref="A11:X291"/>
  <mergeCells count="214">
    <mergeCell ref="E201:E211"/>
    <mergeCell ref="F201:F211"/>
    <mergeCell ref="D212:D229"/>
    <mergeCell ref="E212:E229"/>
    <mergeCell ref="F212:F229"/>
    <mergeCell ref="D263:D275"/>
    <mergeCell ref="E263:E275"/>
    <mergeCell ref="F263:F275"/>
    <mergeCell ref="F134:F141"/>
    <mergeCell ref="D142:D154"/>
    <mergeCell ref="E142:E154"/>
    <mergeCell ref="F142:F154"/>
    <mergeCell ref="D230:D242"/>
    <mergeCell ref="E230:E242"/>
    <mergeCell ref="F230:F242"/>
    <mergeCell ref="D192:D200"/>
    <mergeCell ref="E192:E200"/>
    <mergeCell ref="F192:F200"/>
    <mergeCell ref="F117:F123"/>
    <mergeCell ref="E117:E123"/>
    <mergeCell ref="F124:F133"/>
    <mergeCell ref="D117:D123"/>
    <mergeCell ref="A64:A70"/>
    <mergeCell ref="B64:B70"/>
    <mergeCell ref="C64:C70"/>
    <mergeCell ref="D64:D70"/>
    <mergeCell ref="E64:E70"/>
    <mergeCell ref="F109:F116"/>
    <mergeCell ref="A101:A108"/>
    <mergeCell ref="B101:B108"/>
    <mergeCell ref="D101:D108"/>
    <mergeCell ref="F101:F108"/>
    <mergeCell ref="C101:C108"/>
    <mergeCell ref="F78:F83"/>
    <mergeCell ref="A109:A116"/>
    <mergeCell ref="B109:B116"/>
    <mergeCell ref="D109:D116"/>
    <mergeCell ref="E109:E116"/>
    <mergeCell ref="C84:C92"/>
    <mergeCell ref="E84:E92"/>
    <mergeCell ref="F84:F92"/>
    <mergeCell ref="A84:A92"/>
    <mergeCell ref="B84:B92"/>
    <mergeCell ref="A117:A123"/>
    <mergeCell ref="E276:E279"/>
    <mergeCell ref="F276:F279"/>
    <mergeCell ref="B255:B262"/>
    <mergeCell ref="C255:C262"/>
    <mergeCell ref="D255:D262"/>
    <mergeCell ref="E255:E262"/>
    <mergeCell ref="F255:F262"/>
    <mergeCell ref="B243:B254"/>
    <mergeCell ref="C243:C254"/>
    <mergeCell ref="D243:D254"/>
    <mergeCell ref="E243:E254"/>
    <mergeCell ref="F243:F254"/>
    <mergeCell ref="E176:E182"/>
    <mergeCell ref="F176:F182"/>
    <mergeCell ref="F155:F164"/>
    <mergeCell ref="D165:D175"/>
    <mergeCell ref="E165:E175"/>
    <mergeCell ref="E93:E100"/>
    <mergeCell ref="D93:D100"/>
    <mergeCell ref="A165:A175"/>
    <mergeCell ref="B165:B175"/>
    <mergeCell ref="C165:C175"/>
    <mergeCell ref="A12:A18"/>
    <mergeCell ref="B12:B18"/>
    <mergeCell ref="C12:C18"/>
    <mergeCell ref="D12:D18"/>
    <mergeCell ref="E12:E18"/>
    <mergeCell ref="F12:F18"/>
    <mergeCell ref="A35:A43"/>
    <mergeCell ref="B35:B43"/>
    <mergeCell ref="C35:C43"/>
    <mergeCell ref="D35:D43"/>
    <mergeCell ref="E35:E43"/>
    <mergeCell ref="F35:F43"/>
    <mergeCell ref="F26:F34"/>
    <mergeCell ref="A19:A25"/>
    <mergeCell ref="B19:B25"/>
    <mergeCell ref="C19:C25"/>
    <mergeCell ref="D19:D25"/>
    <mergeCell ref="D26:D34"/>
    <mergeCell ref="E26:E34"/>
    <mergeCell ref="E19:E25"/>
    <mergeCell ref="F19:F25"/>
    <mergeCell ref="A26:A34"/>
    <mergeCell ref="B26:B34"/>
    <mergeCell ref="C26:C34"/>
    <mergeCell ref="F51:F56"/>
    <mergeCell ref="F44:F50"/>
    <mergeCell ref="A44:A50"/>
    <mergeCell ref="B44:B50"/>
    <mergeCell ref="C44:C50"/>
    <mergeCell ref="D44:D50"/>
    <mergeCell ref="E44:E50"/>
    <mergeCell ref="A51:A56"/>
    <mergeCell ref="B51:B56"/>
    <mergeCell ref="C51:C56"/>
    <mergeCell ref="D51:D56"/>
    <mergeCell ref="E51:E56"/>
    <mergeCell ref="W7:W10"/>
    <mergeCell ref="I8:I9"/>
    <mergeCell ref="K8:K10"/>
    <mergeCell ref="L8:Q8"/>
    <mergeCell ref="R8:S8"/>
    <mergeCell ref="L9:N9"/>
    <mergeCell ref="O9:Q9"/>
    <mergeCell ref="R9:R10"/>
    <mergeCell ref="S9:S10"/>
    <mergeCell ref="U7:U10"/>
    <mergeCell ref="V7:V10"/>
    <mergeCell ref="A1:F1"/>
    <mergeCell ref="A2:G2"/>
    <mergeCell ref="A3:F3"/>
    <mergeCell ref="A4:F4"/>
    <mergeCell ref="A5:T5"/>
    <mergeCell ref="A6:T6"/>
    <mergeCell ref="A7:A10"/>
    <mergeCell ref="B7:B10"/>
    <mergeCell ref="C7:C10"/>
    <mergeCell ref="D7:D10"/>
    <mergeCell ref="E7:E10"/>
    <mergeCell ref="F7:F10"/>
    <mergeCell ref="G7:G10"/>
    <mergeCell ref="H7:H10"/>
    <mergeCell ref="J7:J10"/>
    <mergeCell ref="K7:S7"/>
    <mergeCell ref="T7:T10"/>
    <mergeCell ref="E101:E108"/>
    <mergeCell ref="C134:C141"/>
    <mergeCell ref="A134:A141"/>
    <mergeCell ref="C142:C154"/>
    <mergeCell ref="B142:B154"/>
    <mergeCell ref="A142:A154"/>
    <mergeCell ref="E124:E133"/>
    <mergeCell ref="A155:A164"/>
    <mergeCell ref="B155:B164"/>
    <mergeCell ref="C155:C164"/>
    <mergeCell ref="D155:D164"/>
    <mergeCell ref="E155:E164"/>
    <mergeCell ref="A124:A133"/>
    <mergeCell ref="B124:B133"/>
    <mergeCell ref="C124:C133"/>
    <mergeCell ref="D124:D133"/>
    <mergeCell ref="B117:B123"/>
    <mergeCell ref="C117:C123"/>
    <mergeCell ref="D134:D141"/>
    <mergeCell ref="E134:E141"/>
    <mergeCell ref="F57:F63"/>
    <mergeCell ref="D57:D63"/>
    <mergeCell ref="E57:E63"/>
    <mergeCell ref="C57:C63"/>
    <mergeCell ref="F64:F70"/>
    <mergeCell ref="C109:C116"/>
    <mergeCell ref="A71:A77"/>
    <mergeCell ref="B71:B77"/>
    <mergeCell ref="C71:C77"/>
    <mergeCell ref="D71:D77"/>
    <mergeCell ref="E71:E77"/>
    <mergeCell ref="B78:B83"/>
    <mergeCell ref="C78:C83"/>
    <mergeCell ref="D78:D83"/>
    <mergeCell ref="E78:E83"/>
    <mergeCell ref="A78:A83"/>
    <mergeCell ref="F71:F77"/>
    <mergeCell ref="A93:A100"/>
    <mergeCell ref="B93:B100"/>
    <mergeCell ref="C93:C100"/>
    <mergeCell ref="F93:F100"/>
    <mergeCell ref="A57:A63"/>
    <mergeCell ref="B57:B63"/>
    <mergeCell ref="D84:D92"/>
    <mergeCell ref="E280:E283"/>
    <mergeCell ref="F280:F283"/>
    <mergeCell ref="B134:B141"/>
    <mergeCell ref="C212:C229"/>
    <mergeCell ref="B212:B229"/>
    <mergeCell ref="A212:A229"/>
    <mergeCell ref="C230:C242"/>
    <mergeCell ref="B230:B242"/>
    <mergeCell ref="A230:A242"/>
    <mergeCell ref="C201:C211"/>
    <mergeCell ref="B201:B211"/>
    <mergeCell ref="A201:A211"/>
    <mergeCell ref="A192:A200"/>
    <mergeCell ref="B192:B200"/>
    <mergeCell ref="C192:C200"/>
    <mergeCell ref="D183:D191"/>
    <mergeCell ref="E183:E191"/>
    <mergeCell ref="A183:A191"/>
    <mergeCell ref="F183:F191"/>
    <mergeCell ref="A176:A182"/>
    <mergeCell ref="B176:B182"/>
    <mergeCell ref="C176:C182"/>
    <mergeCell ref="D176:D182"/>
    <mergeCell ref="F165:F175"/>
    <mergeCell ref="B183:B191"/>
    <mergeCell ref="C183:C191"/>
    <mergeCell ref="A280:A283"/>
    <mergeCell ref="B280:B283"/>
    <mergeCell ref="C280:C283"/>
    <mergeCell ref="D280:D283"/>
    <mergeCell ref="A276:A279"/>
    <mergeCell ref="B276:B279"/>
    <mergeCell ref="C276:C279"/>
    <mergeCell ref="D276:D279"/>
    <mergeCell ref="A243:A254"/>
    <mergeCell ref="A255:A262"/>
    <mergeCell ref="C263:C275"/>
    <mergeCell ref="B263:B275"/>
    <mergeCell ref="A263:A275"/>
    <mergeCell ref="D201:D211"/>
  </mergeCells>
  <pageMargins left="0.31527777777777777" right="0.15763888888888888" top="0.59027777777777779" bottom="0.74861111111111112" header="0.51180555555555551" footer="0.31527777777777777"/>
  <pageSetup paperSize="9" scale="53" firstPageNumber="0" fitToHeight="0" orientation="landscape" horizontalDpi="300" verticalDpi="300" r:id="rId1"/>
  <headerFooter alignWithMargins="0">
    <oddFooter>&amp;LRector:prof. univ. dr. ing. Dávid László&amp;CVerificat, decan:dr. Kelemen András&amp;RÎntocmit, director departament:dr. Forgó Zoltán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workbookViewId="0">
      <selection activeCell="X9" sqref="X9"/>
    </sheetView>
  </sheetViews>
  <sheetFormatPr defaultRowHeight="15" x14ac:dyDescent="0.25"/>
  <cols>
    <col min="4" max="4" width="28.5703125" customWidth="1"/>
    <col min="5" max="6" width="0" hidden="1" customWidth="1"/>
    <col min="8" max="8" width="3.5703125" bestFit="1" customWidth="1"/>
    <col min="9" max="11" width="1.85546875" bestFit="1" customWidth="1"/>
    <col min="12" max="12" width="3.140625" bestFit="1" customWidth="1"/>
    <col min="13" max="13" width="2.7109375" bestFit="1" customWidth="1"/>
    <col min="14" max="14" width="1.85546875" bestFit="1" customWidth="1"/>
    <col min="17" max="20" width="0" hidden="1" customWidth="1"/>
  </cols>
  <sheetData>
    <row r="1" spans="1:20" ht="18.75" x14ac:dyDescent="0.25">
      <c r="G1" s="40"/>
      <c r="H1" s="41"/>
      <c r="I1" s="41"/>
      <c r="J1" s="41"/>
      <c r="K1" s="41"/>
      <c r="L1" s="41"/>
      <c r="M1" s="41"/>
      <c r="N1" s="41"/>
    </row>
    <row r="2" spans="1:20" ht="18.75" x14ac:dyDescent="0.25">
      <c r="G2" s="40"/>
      <c r="H2" s="41"/>
      <c r="I2" s="41"/>
      <c r="J2" s="41"/>
      <c r="K2" s="41"/>
      <c r="L2" s="41"/>
      <c r="M2" s="41"/>
      <c r="N2" s="41"/>
    </row>
    <row r="3" spans="1:20" ht="18.75" x14ac:dyDescent="0.25">
      <c r="D3" s="41"/>
      <c r="E3" s="41"/>
      <c r="F3" s="41"/>
      <c r="G3" s="40"/>
      <c r="H3" s="41"/>
      <c r="I3" s="41"/>
      <c r="J3" s="41"/>
      <c r="K3" s="41"/>
      <c r="L3" s="41"/>
      <c r="M3" s="41"/>
      <c r="N3" s="41"/>
    </row>
    <row r="4" spans="1:20" s="6" customFormat="1" ht="12.75" x14ac:dyDescent="0.2">
      <c r="A4" s="155">
        <v>2</v>
      </c>
      <c r="B4" s="155" t="s">
        <v>160</v>
      </c>
      <c r="C4" s="155" t="s">
        <v>179</v>
      </c>
      <c r="D4" s="23"/>
      <c r="E4" s="23"/>
      <c r="F4" s="23"/>
      <c r="G4" s="69">
        <v>16</v>
      </c>
      <c r="H4" s="70">
        <f t="shared" ref="H4:N4" si="0">SUM(H6:H11)</f>
        <v>8</v>
      </c>
      <c r="I4" s="70">
        <f t="shared" si="0"/>
        <v>6</v>
      </c>
      <c r="J4" s="70">
        <f t="shared" si="0"/>
        <v>6</v>
      </c>
      <c r="K4" s="70">
        <f t="shared" si="0"/>
        <v>0</v>
      </c>
      <c r="L4" s="70">
        <f t="shared" si="0"/>
        <v>2</v>
      </c>
      <c r="M4" s="70">
        <f t="shared" si="0"/>
        <v>4</v>
      </c>
      <c r="N4" s="70">
        <f t="shared" si="0"/>
        <v>0</v>
      </c>
      <c r="O4" s="70">
        <f>G4-H4</f>
        <v>8</v>
      </c>
      <c r="P4" s="70">
        <f>P5/28</f>
        <v>8</v>
      </c>
      <c r="Q4" s="25"/>
      <c r="R4" s="25"/>
      <c r="S4" s="25"/>
      <c r="T4" s="25"/>
    </row>
    <row r="5" spans="1:20" s="6" customFormat="1" x14ac:dyDescent="0.25">
      <c r="A5" s="156"/>
      <c r="B5" s="156"/>
      <c r="C5" s="156"/>
      <c r="D5" s="48"/>
      <c r="E5" s="48"/>
      <c r="F5" s="48"/>
      <c r="G5" s="71">
        <v>448</v>
      </c>
      <c r="H5" s="70">
        <f>H4*28</f>
        <v>224</v>
      </c>
      <c r="I5" s="72"/>
      <c r="J5" s="72"/>
      <c r="K5" s="72"/>
      <c r="L5" s="72"/>
      <c r="M5" s="72"/>
      <c r="N5" s="72"/>
      <c r="O5" s="70">
        <f>G5-H5</f>
        <v>224</v>
      </c>
      <c r="P5" s="70">
        <f>SUM(P6:P11)</f>
        <v>224</v>
      </c>
      <c r="Q5" s="25"/>
      <c r="R5" s="25"/>
      <c r="S5" s="25"/>
      <c r="T5" s="25"/>
    </row>
    <row r="6" spans="1:20" s="6" customFormat="1" ht="25.5" customHeight="1" x14ac:dyDescent="0.2">
      <c r="A6" s="156"/>
      <c r="B6" s="156"/>
      <c r="C6" s="156"/>
      <c r="D6" s="28" t="s">
        <v>196</v>
      </c>
      <c r="E6" s="29" t="s">
        <v>35</v>
      </c>
      <c r="F6" s="29"/>
      <c r="G6" s="29" t="s">
        <v>55</v>
      </c>
      <c r="H6" s="29">
        <f>I6+L6</f>
        <v>2</v>
      </c>
      <c r="I6" s="29">
        <f t="shared" ref="I6:I11" si="1">IF(F6="m",(J6+K6)*2.5*S6/28,(J6+K6)*2*S6/28)</f>
        <v>2</v>
      </c>
      <c r="J6" s="29">
        <v>2</v>
      </c>
      <c r="K6" s="29"/>
      <c r="L6" s="29">
        <f t="shared" ref="L6:L11" si="2">IF(F6="m",(M6+N6)*1.5*S6/28,(M6+N6)*1*S6/28)</f>
        <v>0</v>
      </c>
      <c r="M6" s="29"/>
      <c r="N6" s="35"/>
      <c r="O6" s="29" t="s">
        <v>37</v>
      </c>
      <c r="P6" s="29">
        <v>45</v>
      </c>
      <c r="Q6" s="30"/>
      <c r="R6" s="31"/>
      <c r="S6" s="31">
        <v>14</v>
      </c>
      <c r="T6" s="68" t="s">
        <v>73</v>
      </c>
    </row>
    <row r="7" spans="1:20" s="6" customFormat="1" ht="30" customHeight="1" x14ac:dyDescent="0.2">
      <c r="A7" s="156"/>
      <c r="B7" s="156"/>
      <c r="C7" s="156"/>
      <c r="D7" s="28" t="s">
        <v>197</v>
      </c>
      <c r="E7" s="29" t="s">
        <v>35</v>
      </c>
      <c r="F7" s="29"/>
      <c r="G7" s="29" t="s">
        <v>36</v>
      </c>
      <c r="H7" s="29">
        <f>I7+L7</f>
        <v>2</v>
      </c>
      <c r="I7" s="29">
        <f t="shared" si="1"/>
        <v>2</v>
      </c>
      <c r="J7" s="29">
        <v>2</v>
      </c>
      <c r="K7" s="29"/>
      <c r="L7" s="29">
        <f t="shared" si="2"/>
        <v>0</v>
      </c>
      <c r="M7" s="29"/>
      <c r="N7" s="35"/>
      <c r="O7" s="29" t="s">
        <v>94</v>
      </c>
      <c r="P7" s="29">
        <v>56</v>
      </c>
      <c r="Q7" s="30"/>
      <c r="R7" s="31"/>
      <c r="S7" s="31">
        <v>14</v>
      </c>
      <c r="T7" s="68" t="s">
        <v>111</v>
      </c>
    </row>
    <row r="8" spans="1:20" s="6" customFormat="1" ht="38.25" customHeight="1" x14ac:dyDescent="0.2">
      <c r="A8" s="156"/>
      <c r="B8" s="156"/>
      <c r="C8" s="156"/>
      <c r="D8" s="46" t="s">
        <v>197</v>
      </c>
      <c r="E8" s="36" t="s">
        <v>40</v>
      </c>
      <c r="F8" s="29"/>
      <c r="G8" s="29" t="s">
        <v>75</v>
      </c>
      <c r="H8" s="29">
        <f>I8+L8</f>
        <v>0.5</v>
      </c>
      <c r="I8" s="29">
        <f t="shared" si="1"/>
        <v>0</v>
      </c>
      <c r="J8" s="29"/>
      <c r="K8" s="29"/>
      <c r="L8" s="29">
        <f t="shared" si="2"/>
        <v>0.5</v>
      </c>
      <c r="M8" s="29">
        <v>1</v>
      </c>
      <c r="N8" s="29"/>
      <c r="O8" s="29" t="s">
        <v>95</v>
      </c>
      <c r="P8" s="29">
        <v>28</v>
      </c>
      <c r="Q8" s="30"/>
      <c r="R8" s="31"/>
      <c r="S8" s="31">
        <v>14</v>
      </c>
      <c r="T8" s="68" t="s">
        <v>73</v>
      </c>
    </row>
    <row r="9" spans="1:20" s="6" customFormat="1" ht="33" customHeight="1" x14ac:dyDescent="0.2">
      <c r="A9" s="156"/>
      <c r="B9" s="156"/>
      <c r="C9" s="156"/>
      <c r="D9" s="46" t="s">
        <v>197</v>
      </c>
      <c r="E9" s="36" t="s">
        <v>40</v>
      </c>
      <c r="F9" s="29"/>
      <c r="G9" s="29" t="s">
        <v>75</v>
      </c>
      <c r="H9" s="29">
        <f>I9+L9</f>
        <v>0.5</v>
      </c>
      <c r="I9" s="29">
        <f t="shared" si="1"/>
        <v>0</v>
      </c>
      <c r="J9" s="29"/>
      <c r="K9" s="29"/>
      <c r="L9" s="29">
        <f t="shared" si="2"/>
        <v>0.5</v>
      </c>
      <c r="M9" s="29">
        <v>1</v>
      </c>
      <c r="N9" s="29"/>
      <c r="O9" s="29" t="s">
        <v>169</v>
      </c>
      <c r="P9" s="29">
        <v>95</v>
      </c>
      <c r="Q9" s="30"/>
      <c r="R9" s="31"/>
      <c r="S9" s="31">
        <v>14</v>
      </c>
      <c r="T9" s="68" t="s">
        <v>111</v>
      </c>
    </row>
    <row r="10" spans="1:20" s="6" customFormat="1" ht="28.5" customHeight="1" x14ac:dyDescent="0.2">
      <c r="A10" s="156"/>
      <c r="B10" s="156"/>
      <c r="C10" s="156"/>
      <c r="D10" s="28" t="s">
        <v>197</v>
      </c>
      <c r="E10" s="29" t="s">
        <v>48</v>
      </c>
      <c r="F10" s="29"/>
      <c r="G10" s="29" t="s">
        <v>51</v>
      </c>
      <c r="H10" s="29">
        <f t="shared" ref="H10" si="3">I10+L10</f>
        <v>1</v>
      </c>
      <c r="I10" s="29">
        <f t="shared" si="1"/>
        <v>0</v>
      </c>
      <c r="J10" s="29"/>
      <c r="K10" s="29"/>
      <c r="L10" s="29">
        <f t="shared" si="2"/>
        <v>1</v>
      </c>
      <c r="M10" s="29">
        <v>2</v>
      </c>
      <c r="N10" s="35"/>
      <c r="O10" s="29"/>
      <c r="P10" s="29"/>
      <c r="Q10" s="30"/>
      <c r="R10" s="31"/>
      <c r="S10" s="31">
        <v>14</v>
      </c>
      <c r="T10" s="68" t="s">
        <v>73</v>
      </c>
    </row>
    <row r="11" spans="1:20" s="6" customFormat="1" ht="25.5" x14ac:dyDescent="0.2">
      <c r="A11" s="193"/>
      <c r="B11" s="193"/>
      <c r="C11" s="193"/>
      <c r="D11" s="28" t="s">
        <v>195</v>
      </c>
      <c r="E11" s="29" t="s">
        <v>35</v>
      </c>
      <c r="F11" s="29"/>
      <c r="G11" s="29" t="s">
        <v>41</v>
      </c>
      <c r="H11" s="29">
        <f>I11+L11</f>
        <v>2</v>
      </c>
      <c r="I11" s="29">
        <f t="shared" si="1"/>
        <v>2</v>
      </c>
      <c r="J11" s="29">
        <v>2</v>
      </c>
      <c r="K11" s="29"/>
      <c r="L11" s="29">
        <f t="shared" si="2"/>
        <v>0</v>
      </c>
      <c r="M11" s="29"/>
      <c r="N11" s="35"/>
      <c r="O11" s="29"/>
      <c r="P11" s="29"/>
      <c r="Q11" s="30"/>
      <c r="R11" s="31"/>
      <c r="S11" s="31">
        <v>14</v>
      </c>
      <c r="T11" s="68" t="s">
        <v>101</v>
      </c>
    </row>
    <row r="12" spans="1:20" s="6" customFormat="1" ht="12.75" x14ac:dyDescent="0.2">
      <c r="A12" s="155">
        <v>9</v>
      </c>
      <c r="B12" s="155" t="s">
        <v>52</v>
      </c>
      <c r="C12" s="155" t="s">
        <v>179</v>
      </c>
      <c r="D12" s="26"/>
      <c r="E12" s="26"/>
      <c r="F12" s="26"/>
      <c r="G12" s="69">
        <v>16</v>
      </c>
      <c r="H12" s="70">
        <f t="shared" ref="H12:N12" si="4">SUM(H14:H18)</f>
        <v>9</v>
      </c>
      <c r="I12" s="70">
        <f t="shared" si="4"/>
        <v>4</v>
      </c>
      <c r="J12" s="70">
        <f t="shared" si="4"/>
        <v>2</v>
      </c>
      <c r="K12" s="70">
        <f t="shared" si="4"/>
        <v>2</v>
      </c>
      <c r="L12" s="70">
        <f t="shared" si="4"/>
        <v>5</v>
      </c>
      <c r="M12" s="70">
        <f t="shared" si="4"/>
        <v>6</v>
      </c>
      <c r="N12" s="70">
        <f t="shared" si="4"/>
        <v>4</v>
      </c>
      <c r="O12" s="70">
        <f>G12-H12</f>
        <v>7</v>
      </c>
      <c r="P12" s="70">
        <f>P13/28</f>
        <v>7</v>
      </c>
      <c r="Q12" s="25"/>
      <c r="R12" s="25"/>
      <c r="S12" s="26"/>
      <c r="T12" s="26"/>
    </row>
    <row r="13" spans="1:20" s="6" customFormat="1" ht="14.25" x14ac:dyDescent="0.2">
      <c r="A13" s="156"/>
      <c r="B13" s="156"/>
      <c r="C13" s="156"/>
      <c r="D13" s="26"/>
      <c r="E13" s="26"/>
      <c r="F13" s="26"/>
      <c r="G13" s="71">
        <v>448</v>
      </c>
      <c r="H13" s="70">
        <f>H12*28</f>
        <v>252</v>
      </c>
      <c r="I13" s="72"/>
      <c r="J13" s="72"/>
      <c r="K13" s="72"/>
      <c r="L13" s="72"/>
      <c r="M13" s="72"/>
      <c r="N13" s="72"/>
      <c r="O13" s="70">
        <f>G13-H13</f>
        <v>196</v>
      </c>
      <c r="P13" s="70">
        <f>SUM(P14:P17)</f>
        <v>196</v>
      </c>
      <c r="Q13" s="25"/>
      <c r="R13" s="25"/>
      <c r="S13" s="26"/>
      <c r="T13" s="26"/>
    </row>
    <row r="14" spans="1:20" s="6" customFormat="1" ht="25.5" customHeight="1" x14ac:dyDescent="0.2">
      <c r="A14" s="156"/>
      <c r="B14" s="156"/>
      <c r="C14" s="156"/>
      <c r="D14" s="28" t="s">
        <v>186</v>
      </c>
      <c r="E14" s="29" t="s">
        <v>35</v>
      </c>
      <c r="F14" s="29"/>
      <c r="G14" s="29" t="s">
        <v>36</v>
      </c>
      <c r="H14" s="29">
        <f>I14+L14</f>
        <v>2</v>
      </c>
      <c r="I14" s="29">
        <f>IF(F14="m",(J14+K14)*2.5*S14/28,(J14+K14)*2*S14/28)</f>
        <v>2</v>
      </c>
      <c r="J14" s="29">
        <v>2</v>
      </c>
      <c r="K14" s="29"/>
      <c r="L14" s="29">
        <f>IF(F14="m",(M14+N14)*1.5*S14/28,(M14+N14)*1*S14/28)</f>
        <v>0</v>
      </c>
      <c r="M14" s="29"/>
      <c r="N14" s="29"/>
      <c r="O14" s="29" t="s">
        <v>37</v>
      </c>
      <c r="P14" s="29">
        <v>45</v>
      </c>
      <c r="Q14" s="68"/>
      <c r="R14" s="31"/>
      <c r="S14" s="31">
        <v>14</v>
      </c>
      <c r="T14" s="68" t="s">
        <v>121</v>
      </c>
    </row>
    <row r="15" spans="1:20" s="6" customFormat="1" ht="25.5" x14ac:dyDescent="0.2">
      <c r="A15" s="156"/>
      <c r="B15" s="156"/>
      <c r="C15" s="156"/>
      <c r="D15" s="28" t="s">
        <v>187</v>
      </c>
      <c r="E15" s="29" t="s">
        <v>35</v>
      </c>
      <c r="F15" s="29"/>
      <c r="G15" s="29" t="s">
        <v>61</v>
      </c>
      <c r="H15" s="29">
        <f>I15+L15</f>
        <v>2</v>
      </c>
      <c r="I15" s="29">
        <f>IF(F15="m",(J15+K15)*2.5*S15/28,(J15+K15)*2*S15/28)</f>
        <v>2</v>
      </c>
      <c r="J15" s="29"/>
      <c r="K15" s="29">
        <v>2</v>
      </c>
      <c r="L15" s="29">
        <f>IF(F15="m",(M15+N15)*1.5*S15/28,(M15+N15)*1*S15/28)</f>
        <v>0</v>
      </c>
      <c r="M15" s="29"/>
      <c r="N15" s="29"/>
      <c r="O15" s="29" t="s">
        <v>94</v>
      </c>
      <c r="P15" s="29">
        <v>56</v>
      </c>
      <c r="Q15" s="30"/>
      <c r="R15" s="30"/>
      <c r="S15" s="30">
        <v>14</v>
      </c>
      <c r="T15" s="30" t="s">
        <v>121</v>
      </c>
    </row>
    <row r="16" spans="1:20" s="6" customFormat="1" ht="38.25" x14ac:dyDescent="0.2">
      <c r="A16" s="156"/>
      <c r="B16" s="156"/>
      <c r="C16" s="156"/>
      <c r="D16" s="28" t="s">
        <v>188</v>
      </c>
      <c r="E16" s="29" t="s">
        <v>48</v>
      </c>
      <c r="F16" s="29"/>
      <c r="G16" s="29" t="s">
        <v>167</v>
      </c>
      <c r="H16" s="29">
        <f>I16+L16</f>
        <v>2</v>
      </c>
      <c r="I16" s="29">
        <f>IF(F16="m",(J16+K16)*2.5*S16/28,(J16+K16)*2*S16/28)</f>
        <v>0</v>
      </c>
      <c r="J16" s="29"/>
      <c r="K16" s="29"/>
      <c r="L16" s="29">
        <f>IF(F16="m",(M16+N16)*1.5*S16/28,(M16+N16)*1*S16/28)</f>
        <v>2</v>
      </c>
      <c r="M16" s="29"/>
      <c r="N16" s="29">
        <v>4</v>
      </c>
      <c r="O16" s="29" t="s">
        <v>95</v>
      </c>
      <c r="P16" s="29">
        <v>95</v>
      </c>
      <c r="Q16" s="30"/>
      <c r="R16" s="30"/>
      <c r="S16" s="30">
        <v>14</v>
      </c>
      <c r="T16" s="30" t="s">
        <v>121</v>
      </c>
    </row>
    <row r="17" spans="1:20" s="6" customFormat="1" ht="25.5" x14ac:dyDescent="0.2">
      <c r="A17" s="156"/>
      <c r="B17" s="156"/>
      <c r="C17" s="156"/>
      <c r="D17" s="32" t="s">
        <v>189</v>
      </c>
      <c r="E17" s="29" t="s">
        <v>40</v>
      </c>
      <c r="F17" s="29"/>
      <c r="G17" s="29" t="s">
        <v>167</v>
      </c>
      <c r="H17" s="29">
        <f>I17+L17</f>
        <v>1</v>
      </c>
      <c r="I17" s="29">
        <f>IF(F17="m",(J17+K17)*2.5*S17/28,(J17+K17)*2*S17/28)</f>
        <v>0</v>
      </c>
      <c r="J17" s="29"/>
      <c r="K17" s="29"/>
      <c r="L17" s="29">
        <f>IF(F17="m",(M17+N17)*1.5*S17/28,(M17+N17)*1*S17/28)</f>
        <v>1</v>
      </c>
      <c r="M17" s="29">
        <v>2</v>
      </c>
      <c r="N17" s="29"/>
      <c r="O17" s="29"/>
      <c r="P17" s="29"/>
      <c r="Q17" s="30"/>
      <c r="R17" s="30"/>
      <c r="S17" s="30">
        <v>14</v>
      </c>
      <c r="T17" s="30" t="s">
        <v>121</v>
      </c>
    </row>
    <row r="18" spans="1:20" s="6" customFormat="1" ht="25.5" x14ac:dyDescent="0.2">
      <c r="A18" s="193"/>
      <c r="B18" s="193"/>
      <c r="C18" s="193"/>
      <c r="D18" s="32" t="s">
        <v>190</v>
      </c>
      <c r="E18" s="29" t="s">
        <v>48</v>
      </c>
      <c r="F18" s="29"/>
      <c r="G18" s="29" t="s">
        <v>167</v>
      </c>
      <c r="H18" s="29">
        <f>I18+L18</f>
        <v>2</v>
      </c>
      <c r="I18" s="29">
        <f>IF(F18="m",(J18+K18)*2.5*S18/28,(J18+K18)*2*S18/28)</f>
        <v>0</v>
      </c>
      <c r="J18" s="29"/>
      <c r="K18" s="29"/>
      <c r="L18" s="29">
        <f>IF(F18="m",(M18+N18)*1.5*S18/28,(M18+N18)*1*S18/28)</f>
        <v>2</v>
      </c>
      <c r="M18" s="29">
        <v>4</v>
      </c>
      <c r="N18" s="29"/>
      <c r="O18" s="29"/>
      <c r="P18" s="29"/>
      <c r="Q18" s="30"/>
      <c r="R18" s="30"/>
      <c r="S18" s="30">
        <v>14</v>
      </c>
      <c r="T18" s="30" t="s">
        <v>121</v>
      </c>
    </row>
    <row r="19" spans="1:20" s="6" customFormat="1" x14ac:dyDescent="0.25">
      <c r="A19" s="137">
        <v>27</v>
      </c>
      <c r="B19" s="137" t="s">
        <v>180</v>
      </c>
      <c r="C19" s="137" t="s">
        <v>179</v>
      </c>
      <c r="D19" s="50"/>
      <c r="E19" s="48"/>
      <c r="F19" s="48"/>
      <c r="G19" s="24">
        <v>16</v>
      </c>
      <c r="H19" s="70">
        <f t="shared" ref="H19:N19" si="5">SUM(H21:H32)</f>
        <v>12</v>
      </c>
      <c r="I19" s="70">
        <f t="shared" si="5"/>
        <v>0</v>
      </c>
      <c r="J19" s="70">
        <f t="shared" si="5"/>
        <v>0</v>
      </c>
      <c r="K19" s="70">
        <f t="shared" si="5"/>
        <v>0</v>
      </c>
      <c r="L19" s="70">
        <f t="shared" si="5"/>
        <v>12</v>
      </c>
      <c r="M19" s="70">
        <f t="shared" si="5"/>
        <v>16</v>
      </c>
      <c r="N19" s="70">
        <f t="shared" si="5"/>
        <v>8</v>
      </c>
      <c r="O19" s="70">
        <f>G19-H19</f>
        <v>4</v>
      </c>
      <c r="P19" s="70">
        <f>P20/28</f>
        <v>4</v>
      </c>
      <c r="Q19" s="48"/>
      <c r="R19" s="48"/>
      <c r="S19" s="48"/>
      <c r="T19" s="48"/>
    </row>
    <row r="20" spans="1:20" s="6" customFormat="1" x14ac:dyDescent="0.25">
      <c r="A20" s="138"/>
      <c r="B20" s="138"/>
      <c r="C20" s="138"/>
      <c r="D20" s="50"/>
      <c r="E20" s="48"/>
      <c r="F20" s="48"/>
      <c r="G20" s="49">
        <v>448</v>
      </c>
      <c r="H20" s="70">
        <f>H19*28</f>
        <v>336</v>
      </c>
      <c r="I20" s="70"/>
      <c r="J20" s="72"/>
      <c r="K20" s="72"/>
      <c r="L20" s="72"/>
      <c r="M20" s="72"/>
      <c r="N20" s="72"/>
      <c r="O20" s="70">
        <f>G20-H20</f>
        <v>112</v>
      </c>
      <c r="P20" s="70">
        <f>SUM(P21:P32)</f>
        <v>112</v>
      </c>
      <c r="Q20" s="48"/>
      <c r="R20" s="48"/>
      <c r="S20" s="48"/>
      <c r="T20" s="48"/>
    </row>
    <row r="21" spans="1:20" s="6" customFormat="1" ht="12.75" x14ac:dyDescent="0.2">
      <c r="A21" s="138"/>
      <c r="B21" s="138"/>
      <c r="C21" s="138"/>
      <c r="D21" s="32" t="s">
        <v>191</v>
      </c>
      <c r="E21" s="29" t="s">
        <v>142</v>
      </c>
      <c r="F21" s="29"/>
      <c r="G21" s="29" t="s">
        <v>143</v>
      </c>
      <c r="H21" s="29">
        <f t="shared" ref="H21" si="6">I21+L21</f>
        <v>1.5</v>
      </c>
      <c r="I21" s="29">
        <f>IF(F21="m",(J21+K21)*2.5*S21/28,(J21+K21)*2*S21/28)</f>
        <v>0</v>
      </c>
      <c r="J21" s="29"/>
      <c r="K21" s="29"/>
      <c r="L21" s="29">
        <f t="shared" ref="L21:L32" si="7">IF(F21="m",(M21+N21)*1.5*S21/28,(M21+N21)*1*S21/28)</f>
        <v>1.5</v>
      </c>
      <c r="M21" s="29">
        <v>3</v>
      </c>
      <c r="N21" s="29"/>
      <c r="O21" s="58" t="s">
        <v>169</v>
      </c>
      <c r="P21" s="29">
        <v>112</v>
      </c>
      <c r="Q21" s="30"/>
      <c r="R21" s="30"/>
      <c r="S21" s="30">
        <v>14</v>
      </c>
      <c r="T21" s="30" t="s">
        <v>141</v>
      </c>
    </row>
    <row r="22" spans="1:20" s="6" customFormat="1" ht="12.75" x14ac:dyDescent="0.2">
      <c r="A22" s="138"/>
      <c r="B22" s="138"/>
      <c r="C22" s="138"/>
      <c r="D22" s="32" t="s">
        <v>191</v>
      </c>
      <c r="E22" s="29" t="s">
        <v>142</v>
      </c>
      <c r="F22" s="29"/>
      <c r="G22" s="29" t="s">
        <v>181</v>
      </c>
      <c r="H22" s="29">
        <f>I22+L22</f>
        <v>1</v>
      </c>
      <c r="I22" s="29">
        <f>IF(F22="m",(J22+K22)*2.5*S22/28,(J22+K22)*2*S22/28)</f>
        <v>0</v>
      </c>
      <c r="J22" s="29"/>
      <c r="K22" s="29"/>
      <c r="L22" s="29">
        <f t="shared" si="7"/>
        <v>1</v>
      </c>
      <c r="M22" s="29">
        <v>2</v>
      </c>
      <c r="N22" s="29"/>
      <c r="O22" s="29"/>
      <c r="P22" s="29"/>
      <c r="Q22" s="30"/>
      <c r="R22" s="30"/>
      <c r="S22" s="30">
        <v>14</v>
      </c>
      <c r="T22" s="30" t="s">
        <v>141</v>
      </c>
    </row>
    <row r="23" spans="1:20" s="6" customFormat="1" ht="12.75" x14ac:dyDescent="0.2">
      <c r="A23" s="138"/>
      <c r="B23" s="138"/>
      <c r="C23" s="138"/>
      <c r="D23" s="32" t="s">
        <v>191</v>
      </c>
      <c r="E23" s="29" t="s">
        <v>77</v>
      </c>
      <c r="F23" s="29"/>
      <c r="G23" s="29" t="s">
        <v>59</v>
      </c>
      <c r="H23" s="29">
        <f t="shared" ref="H23:H25" si="8">I23+L23</f>
        <v>0.5</v>
      </c>
      <c r="I23" s="29">
        <f>IF(F23="m",(J23+K23)*2.5*S29/28,(J23+K23)*2*S29/28)</f>
        <v>0</v>
      </c>
      <c r="J23" s="29"/>
      <c r="K23" s="29"/>
      <c r="L23" s="29">
        <f t="shared" si="7"/>
        <v>0.5</v>
      </c>
      <c r="M23" s="29">
        <v>1</v>
      </c>
      <c r="N23" s="29"/>
      <c r="O23" s="29"/>
      <c r="P23" s="29"/>
      <c r="Q23" s="30"/>
      <c r="R23" s="30"/>
      <c r="S23" s="30">
        <v>14</v>
      </c>
      <c r="T23" s="30" t="s">
        <v>141</v>
      </c>
    </row>
    <row r="24" spans="1:20" s="6" customFormat="1" ht="12.75" x14ac:dyDescent="0.2">
      <c r="A24" s="138"/>
      <c r="B24" s="138"/>
      <c r="C24" s="138"/>
      <c r="D24" s="32" t="s">
        <v>191</v>
      </c>
      <c r="E24" s="29" t="s">
        <v>40</v>
      </c>
      <c r="F24" s="29"/>
      <c r="G24" s="29" t="s">
        <v>181</v>
      </c>
      <c r="H24" s="29">
        <f t="shared" si="8"/>
        <v>1</v>
      </c>
      <c r="I24" s="29">
        <f>IF(F24="m",(J24+K24)*2.5*S30/28,(J24+K24)*2*S30/28)</f>
        <v>0</v>
      </c>
      <c r="J24" s="29"/>
      <c r="K24" s="29"/>
      <c r="L24" s="29">
        <f t="shared" si="7"/>
        <v>1</v>
      </c>
      <c r="M24" s="29">
        <v>2</v>
      </c>
      <c r="N24" s="29"/>
      <c r="O24" s="29"/>
      <c r="P24" s="29"/>
      <c r="Q24" s="30"/>
      <c r="R24" s="30"/>
      <c r="S24" s="30">
        <v>14</v>
      </c>
      <c r="T24" s="30" t="s">
        <v>56</v>
      </c>
    </row>
    <row r="25" spans="1:20" s="6" customFormat="1" ht="12.75" x14ac:dyDescent="0.2">
      <c r="A25" s="138"/>
      <c r="B25" s="138"/>
      <c r="C25" s="138"/>
      <c r="D25" s="32" t="s">
        <v>191</v>
      </c>
      <c r="E25" s="29" t="s">
        <v>140</v>
      </c>
      <c r="F25" s="29"/>
      <c r="G25" s="29" t="s">
        <v>59</v>
      </c>
      <c r="H25" s="29">
        <f t="shared" si="8"/>
        <v>0.5</v>
      </c>
      <c r="I25" s="29">
        <f>IF(F25="m",(J25+K25)*2.5*S31/28,(J25+K25)*2*S31/28)</f>
        <v>0</v>
      </c>
      <c r="J25" s="29"/>
      <c r="K25" s="29"/>
      <c r="L25" s="29">
        <f t="shared" si="7"/>
        <v>0.5</v>
      </c>
      <c r="M25" s="29">
        <v>1</v>
      </c>
      <c r="N25" s="29"/>
      <c r="O25" s="29"/>
      <c r="P25" s="29"/>
      <c r="Q25" s="30"/>
      <c r="R25" s="30"/>
      <c r="S25" s="30">
        <v>14</v>
      </c>
      <c r="T25" s="30" t="s">
        <v>141</v>
      </c>
    </row>
    <row r="26" spans="1:20" s="6" customFormat="1" ht="12.75" x14ac:dyDescent="0.2">
      <c r="A26" s="138"/>
      <c r="B26" s="138"/>
      <c r="C26" s="138"/>
      <c r="D26" s="28" t="s">
        <v>191</v>
      </c>
      <c r="E26" s="29" t="s">
        <v>48</v>
      </c>
      <c r="F26" s="29"/>
      <c r="G26" s="29" t="s">
        <v>58</v>
      </c>
      <c r="H26" s="29">
        <f>I26+L26</f>
        <v>1</v>
      </c>
      <c r="I26" s="29">
        <f t="shared" ref="I26:I32" si="9">IF(F26="m",(J26+K26)*2.5*S26/28,(J26+K26)*2*S26/28)</f>
        <v>0</v>
      </c>
      <c r="J26" s="29"/>
      <c r="K26" s="29"/>
      <c r="L26" s="29">
        <f t="shared" si="7"/>
        <v>1</v>
      </c>
      <c r="M26" s="29">
        <v>2</v>
      </c>
      <c r="N26" s="29"/>
      <c r="O26" s="29"/>
      <c r="P26" s="29"/>
      <c r="Q26" s="30"/>
      <c r="R26" s="31"/>
      <c r="S26" s="31">
        <v>14</v>
      </c>
      <c r="T26" s="68" t="s">
        <v>56</v>
      </c>
    </row>
    <row r="27" spans="1:20" s="6" customFormat="1" ht="12.75" x14ac:dyDescent="0.2">
      <c r="A27" s="138"/>
      <c r="B27" s="138"/>
      <c r="C27" s="138"/>
      <c r="D27" s="32" t="s">
        <v>192</v>
      </c>
      <c r="E27" s="29" t="s">
        <v>40</v>
      </c>
      <c r="F27" s="29"/>
      <c r="G27" s="29" t="s">
        <v>181</v>
      </c>
      <c r="H27" s="29">
        <f t="shared" ref="H27:H32" si="10">I27+L27</f>
        <v>1</v>
      </c>
      <c r="I27" s="29">
        <f t="shared" si="9"/>
        <v>0</v>
      </c>
      <c r="J27" s="29"/>
      <c r="K27" s="29"/>
      <c r="L27" s="29">
        <f t="shared" si="7"/>
        <v>1</v>
      </c>
      <c r="M27" s="29"/>
      <c r="N27" s="29">
        <v>2</v>
      </c>
      <c r="O27" s="29"/>
      <c r="P27" s="29"/>
      <c r="Q27" s="30"/>
      <c r="R27" s="30"/>
      <c r="S27" s="30">
        <v>14</v>
      </c>
      <c r="T27" s="30" t="s">
        <v>56</v>
      </c>
    </row>
    <row r="28" spans="1:20" s="6" customFormat="1" ht="12.75" x14ac:dyDescent="0.2">
      <c r="A28" s="138"/>
      <c r="B28" s="138"/>
      <c r="C28" s="138"/>
      <c r="D28" s="32" t="s">
        <v>192</v>
      </c>
      <c r="E28" s="29" t="s">
        <v>142</v>
      </c>
      <c r="F28" s="29"/>
      <c r="G28" s="29" t="s">
        <v>143</v>
      </c>
      <c r="H28" s="29">
        <f t="shared" si="10"/>
        <v>1.5</v>
      </c>
      <c r="I28" s="29">
        <f t="shared" si="9"/>
        <v>0</v>
      </c>
      <c r="J28" s="29"/>
      <c r="K28" s="29"/>
      <c r="L28" s="29">
        <f t="shared" si="7"/>
        <v>1.5</v>
      </c>
      <c r="M28" s="29"/>
      <c r="N28" s="29">
        <v>3</v>
      </c>
      <c r="O28" s="29"/>
      <c r="P28" s="29"/>
      <c r="Q28" s="30"/>
      <c r="R28" s="30"/>
      <c r="S28" s="30">
        <v>14</v>
      </c>
      <c r="T28" s="30" t="s">
        <v>141</v>
      </c>
    </row>
    <row r="29" spans="1:20" s="6" customFormat="1" ht="12.75" x14ac:dyDescent="0.2">
      <c r="A29" s="138"/>
      <c r="B29" s="138"/>
      <c r="C29" s="138"/>
      <c r="D29" s="28" t="s">
        <v>192</v>
      </c>
      <c r="E29" s="29" t="s">
        <v>48</v>
      </c>
      <c r="F29" s="29"/>
      <c r="G29" s="29" t="s">
        <v>59</v>
      </c>
      <c r="H29" s="29">
        <f>I29+L29</f>
        <v>0.5</v>
      </c>
      <c r="I29" s="29">
        <f t="shared" si="9"/>
        <v>0</v>
      </c>
      <c r="J29" s="29"/>
      <c r="K29" s="29"/>
      <c r="L29" s="29">
        <f t="shared" si="7"/>
        <v>0.5</v>
      </c>
      <c r="M29" s="29"/>
      <c r="N29" s="29">
        <v>1</v>
      </c>
      <c r="O29" s="29"/>
      <c r="P29" s="29"/>
      <c r="Q29" s="30"/>
      <c r="R29" s="30"/>
      <c r="S29" s="30">
        <v>14</v>
      </c>
      <c r="T29" s="30" t="s">
        <v>56</v>
      </c>
    </row>
    <row r="30" spans="1:20" s="6" customFormat="1" ht="12.75" x14ac:dyDescent="0.2">
      <c r="A30" s="138"/>
      <c r="B30" s="138"/>
      <c r="C30" s="138"/>
      <c r="D30" s="28" t="s">
        <v>192</v>
      </c>
      <c r="E30" s="29" t="s">
        <v>48</v>
      </c>
      <c r="F30" s="29"/>
      <c r="G30" s="29" t="s">
        <v>58</v>
      </c>
      <c r="H30" s="29">
        <f>I30+L30</f>
        <v>1</v>
      </c>
      <c r="I30" s="29">
        <f t="shared" si="9"/>
        <v>0</v>
      </c>
      <c r="J30" s="29"/>
      <c r="K30" s="29"/>
      <c r="L30" s="29">
        <f t="shared" si="7"/>
        <v>1</v>
      </c>
      <c r="M30" s="29"/>
      <c r="N30" s="29">
        <v>2</v>
      </c>
      <c r="O30" s="29"/>
      <c r="P30" s="29"/>
      <c r="Q30" s="30"/>
      <c r="R30" s="31"/>
      <c r="S30" s="31">
        <v>14</v>
      </c>
      <c r="T30" s="68" t="s">
        <v>56</v>
      </c>
    </row>
    <row r="31" spans="1:20" s="6" customFormat="1" ht="12.75" x14ac:dyDescent="0.2">
      <c r="A31" s="138"/>
      <c r="B31" s="138"/>
      <c r="C31" s="138"/>
      <c r="D31" s="28" t="s">
        <v>193</v>
      </c>
      <c r="E31" s="29" t="s">
        <v>48</v>
      </c>
      <c r="F31" s="29"/>
      <c r="G31" s="29" t="s">
        <v>59</v>
      </c>
      <c r="H31" s="29">
        <f>I31+L31</f>
        <v>0.5</v>
      </c>
      <c r="I31" s="29">
        <f t="shared" si="9"/>
        <v>0</v>
      </c>
      <c r="J31" s="29"/>
      <c r="K31" s="29"/>
      <c r="L31" s="29">
        <f t="shared" si="7"/>
        <v>0.5</v>
      </c>
      <c r="M31" s="29">
        <v>1</v>
      </c>
      <c r="N31" s="29"/>
      <c r="O31" s="29"/>
      <c r="P31" s="29"/>
      <c r="Q31" s="30"/>
      <c r="R31" s="31"/>
      <c r="S31" s="31">
        <v>14</v>
      </c>
      <c r="T31" s="68" t="s">
        <v>56</v>
      </c>
    </row>
    <row r="32" spans="1:20" s="6" customFormat="1" ht="39" customHeight="1" x14ac:dyDescent="0.2">
      <c r="A32" s="138"/>
      <c r="B32" s="138"/>
      <c r="C32" s="138"/>
      <c r="D32" s="32" t="s">
        <v>194</v>
      </c>
      <c r="E32" s="29" t="s">
        <v>40</v>
      </c>
      <c r="F32" s="29"/>
      <c r="G32" s="29" t="s">
        <v>167</v>
      </c>
      <c r="H32" s="29">
        <f t="shared" si="10"/>
        <v>2</v>
      </c>
      <c r="I32" s="29">
        <f t="shared" si="9"/>
        <v>0</v>
      </c>
      <c r="J32" s="29"/>
      <c r="K32" s="29"/>
      <c r="L32" s="29">
        <f t="shared" si="7"/>
        <v>2</v>
      </c>
      <c r="M32" s="29">
        <v>4</v>
      </c>
      <c r="N32" s="29"/>
      <c r="O32" s="29"/>
      <c r="P32" s="29"/>
      <c r="Q32" s="30"/>
      <c r="R32" s="30"/>
      <c r="S32" s="30">
        <v>14</v>
      </c>
      <c r="T32" s="30" t="s">
        <v>56</v>
      </c>
    </row>
  </sheetData>
  <sheetProtection selectLockedCells="1" selectUnlockedCells="1"/>
  <mergeCells count="9">
    <mergeCell ref="A4:A11"/>
    <mergeCell ref="B4:B11"/>
    <mergeCell ref="C4:C11"/>
    <mergeCell ref="A19:A32"/>
    <mergeCell ref="B19:B32"/>
    <mergeCell ref="C19:C32"/>
    <mergeCell ref="A12:A18"/>
    <mergeCell ref="B12:B18"/>
    <mergeCell ref="C12:C18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Sheet3</vt:lpstr>
      <vt:lpstr>_24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Papp Réka</dc:creator>
  <cp:lastModifiedBy>gep</cp:lastModifiedBy>
  <cp:lastPrinted>2019-07-18T06:56:46Z</cp:lastPrinted>
  <dcterms:created xsi:type="dcterms:W3CDTF">2016-05-30T09:48:52Z</dcterms:created>
  <dcterms:modified xsi:type="dcterms:W3CDTF">2019-07-30T08:32:22Z</dcterms:modified>
</cp:coreProperties>
</file>