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sapientia\!!! TANSZEK\FN\Akkred 2019\"/>
    </mc:Choice>
  </mc:AlternateContent>
  <bookViews>
    <workbookView xWindow="0" yWindow="0" windowWidth="18930" windowHeight="6765"/>
  </bookViews>
  <sheets>
    <sheet name="Munka1" sheetId="1" r:id="rId1"/>
  </sheets>
  <definedNames>
    <definedName name="_xlnm._FilterDatabase" localSheetId="0" hidden="1">Munka1!$A$5:$W$182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6" i="1" l="1"/>
  <c r="S125" i="1"/>
  <c r="O179" i="1" l="1"/>
  <c r="K179" i="1" s="1"/>
  <c r="O180" i="1" l="1"/>
  <c r="K180" i="1" s="1"/>
  <c r="O178" i="1" l="1"/>
  <c r="K178" i="1" s="1"/>
  <c r="O156" i="1"/>
  <c r="L156" i="1"/>
  <c r="O177" i="1"/>
  <c r="K177" i="1" s="1"/>
  <c r="S175" i="1"/>
  <c r="S174" i="1" s="1"/>
  <c r="Q174" i="1"/>
  <c r="P174" i="1"/>
  <c r="N174" i="1"/>
  <c r="M174" i="1"/>
  <c r="O115" i="1"/>
  <c r="L115" i="1"/>
  <c r="K156" i="1" l="1"/>
  <c r="K115" i="1"/>
  <c r="Q165" i="1"/>
  <c r="P165" i="1"/>
  <c r="N165" i="1"/>
  <c r="M165" i="1"/>
  <c r="O173" i="1"/>
  <c r="L173" i="1"/>
  <c r="K173" i="1" l="1"/>
  <c r="S159" i="1"/>
  <c r="L186" i="1"/>
  <c r="O186" i="1"/>
  <c r="L187" i="1"/>
  <c r="O187" i="1"/>
  <c r="O114" i="1"/>
  <c r="L114" i="1"/>
  <c r="O172" i="1"/>
  <c r="L172" i="1"/>
  <c r="S108" i="1"/>
  <c r="S97" i="1"/>
  <c r="S56" i="1"/>
  <c r="O113" i="1"/>
  <c r="L113" i="1"/>
  <c r="O181" i="1"/>
  <c r="L181" i="1"/>
  <c r="Q107" i="1"/>
  <c r="P107" i="1"/>
  <c r="N107" i="1"/>
  <c r="M107" i="1"/>
  <c r="S73" i="1"/>
  <c r="Q72" i="1"/>
  <c r="P72" i="1"/>
  <c r="N72" i="1"/>
  <c r="M72" i="1"/>
  <c r="O110" i="1"/>
  <c r="L110" i="1"/>
  <c r="O46" i="1"/>
  <c r="L46" i="1"/>
  <c r="K186" i="1" l="1"/>
  <c r="K172" i="1"/>
  <c r="K187" i="1"/>
  <c r="K114" i="1"/>
  <c r="K113" i="1"/>
  <c r="K181" i="1"/>
  <c r="K46" i="1"/>
  <c r="K110" i="1"/>
  <c r="Q81" i="1"/>
  <c r="P81" i="1"/>
  <c r="N81" i="1"/>
  <c r="M81" i="1"/>
  <c r="Q96" i="1" l="1"/>
  <c r="P96" i="1"/>
  <c r="N96" i="1"/>
  <c r="M96" i="1"/>
  <c r="Q55" i="1"/>
  <c r="P55" i="1"/>
  <c r="N55" i="1"/>
  <c r="M55" i="1"/>
  <c r="O101" i="1"/>
  <c r="L101" i="1"/>
  <c r="O171" i="1"/>
  <c r="L171" i="1"/>
  <c r="O104" i="1"/>
  <c r="L104" i="1"/>
  <c r="K101" i="1" l="1"/>
  <c r="K171" i="1"/>
  <c r="K104" i="1"/>
  <c r="O162" i="1"/>
  <c r="K162" i="1" s="1"/>
  <c r="O161" i="1"/>
  <c r="K161" i="1" s="1"/>
  <c r="O137" i="1"/>
  <c r="K137" i="1" s="1"/>
  <c r="O163" i="1"/>
  <c r="L163" i="1"/>
  <c r="O140" i="1"/>
  <c r="O139" i="1"/>
  <c r="L139" i="1"/>
  <c r="O168" i="1"/>
  <c r="L168" i="1"/>
  <c r="O87" i="1"/>
  <c r="L87" i="1"/>
  <c r="O167" i="1"/>
  <c r="L167" i="1"/>
  <c r="Q158" i="1"/>
  <c r="P158" i="1"/>
  <c r="N158" i="1"/>
  <c r="M158" i="1"/>
  <c r="O80" i="1"/>
  <c r="K80" i="1" s="1"/>
  <c r="O164" i="1"/>
  <c r="K164" i="1" s="1"/>
  <c r="O160" i="1"/>
  <c r="L160" i="1"/>
  <c r="S158" i="1"/>
  <c r="O45" i="1"/>
  <c r="L45" i="1"/>
  <c r="O157" i="1"/>
  <c r="L157" i="1"/>
  <c r="O155" i="1"/>
  <c r="L155" i="1"/>
  <c r="S154" i="1"/>
  <c r="S153" i="1" s="1"/>
  <c r="Q153" i="1"/>
  <c r="P153" i="1"/>
  <c r="N153" i="1"/>
  <c r="M153" i="1"/>
  <c r="O150" i="1"/>
  <c r="L150" i="1"/>
  <c r="O152" i="1"/>
  <c r="L152" i="1"/>
  <c r="O151" i="1"/>
  <c r="K151" i="1" s="1"/>
  <c r="O149" i="1"/>
  <c r="L149" i="1"/>
  <c r="S148" i="1"/>
  <c r="S147" i="1" s="1"/>
  <c r="Q147" i="1"/>
  <c r="P147" i="1"/>
  <c r="N147" i="1"/>
  <c r="M147" i="1"/>
  <c r="O146" i="1"/>
  <c r="L146" i="1"/>
  <c r="O145" i="1"/>
  <c r="K145" i="1" s="1"/>
  <c r="O144" i="1"/>
  <c r="L144" i="1"/>
  <c r="S143" i="1"/>
  <c r="S142" i="1" s="1"/>
  <c r="Q142" i="1"/>
  <c r="P142" i="1"/>
  <c r="N142" i="1"/>
  <c r="M142" i="1"/>
  <c r="O76" i="1"/>
  <c r="L76" i="1"/>
  <c r="O111" i="1"/>
  <c r="L111" i="1"/>
  <c r="S65" i="1"/>
  <c r="O109" i="1"/>
  <c r="L109" i="1"/>
  <c r="L136" i="1"/>
  <c r="O136" i="1"/>
  <c r="Q124" i="1"/>
  <c r="P124" i="1"/>
  <c r="N124" i="1"/>
  <c r="M124" i="1"/>
  <c r="S134" i="1"/>
  <c r="S133" i="1" s="1"/>
  <c r="S124" i="1" s="1"/>
  <c r="Q133" i="1"/>
  <c r="P133" i="1"/>
  <c r="N133" i="1"/>
  <c r="M133" i="1"/>
  <c r="O40" i="1"/>
  <c r="L40" i="1"/>
  <c r="O132" i="1"/>
  <c r="L132" i="1"/>
  <c r="O126" i="1"/>
  <c r="L126" i="1"/>
  <c r="O138" i="1"/>
  <c r="L138" i="1"/>
  <c r="O123" i="1"/>
  <c r="L123" i="1"/>
  <c r="O122" i="1"/>
  <c r="L122" i="1"/>
  <c r="O121" i="1"/>
  <c r="L121" i="1"/>
  <c r="S120" i="1"/>
  <c r="S119" i="1" s="1"/>
  <c r="Q119" i="1"/>
  <c r="P119" i="1"/>
  <c r="N119" i="1"/>
  <c r="M119" i="1"/>
  <c r="L188" i="1"/>
  <c r="O189" i="1"/>
  <c r="L189" i="1"/>
  <c r="O131" i="1"/>
  <c r="L131" i="1"/>
  <c r="O130" i="1"/>
  <c r="L130" i="1"/>
  <c r="O99" i="1"/>
  <c r="L99" i="1"/>
  <c r="O135" i="1"/>
  <c r="L135" i="1"/>
  <c r="O102" i="1"/>
  <c r="L102" i="1"/>
  <c r="O188" i="1"/>
  <c r="O112" i="1"/>
  <c r="L112" i="1"/>
  <c r="O106" i="1"/>
  <c r="L106" i="1"/>
  <c r="O105" i="1"/>
  <c r="L105" i="1"/>
  <c r="O100" i="1"/>
  <c r="L100" i="1"/>
  <c r="O98" i="1"/>
  <c r="L98" i="1"/>
  <c r="S7" i="1"/>
  <c r="S107" i="1" l="1"/>
  <c r="S96" i="1" s="1"/>
  <c r="K139" i="1"/>
  <c r="K168" i="1"/>
  <c r="L158" i="1"/>
  <c r="K160" i="1"/>
  <c r="K163" i="1"/>
  <c r="O158" i="1"/>
  <c r="K140" i="1"/>
  <c r="K76" i="1"/>
  <c r="K167" i="1"/>
  <c r="K87" i="1"/>
  <c r="K45" i="1"/>
  <c r="O147" i="1"/>
  <c r="K152" i="1"/>
  <c r="K157" i="1"/>
  <c r="L147" i="1"/>
  <c r="K150" i="1"/>
  <c r="K155" i="1"/>
  <c r="O153" i="1"/>
  <c r="L153" i="1"/>
  <c r="K149" i="1"/>
  <c r="K146" i="1"/>
  <c r="L142" i="1"/>
  <c r="O142" i="1"/>
  <c r="K144" i="1"/>
  <c r="K111" i="1"/>
  <c r="K109" i="1"/>
  <c r="K102" i="1"/>
  <c r="K126" i="1"/>
  <c r="K121" i="1"/>
  <c r="K40" i="1"/>
  <c r="K189" i="1"/>
  <c r="K132" i="1"/>
  <c r="K123" i="1"/>
  <c r="K138" i="1"/>
  <c r="K188" i="1"/>
  <c r="O119" i="1"/>
  <c r="L119" i="1"/>
  <c r="K122" i="1"/>
  <c r="K99" i="1"/>
  <c r="K112" i="1"/>
  <c r="K135" i="1"/>
  <c r="K130" i="1"/>
  <c r="K131" i="1"/>
  <c r="K98" i="1"/>
  <c r="K106" i="1"/>
  <c r="K100" i="1"/>
  <c r="K105" i="1"/>
  <c r="Q64" i="1"/>
  <c r="P64" i="1"/>
  <c r="N64" i="1"/>
  <c r="M64" i="1"/>
  <c r="O67" i="1"/>
  <c r="L67" i="1"/>
  <c r="O117" i="1"/>
  <c r="L117" i="1"/>
  <c r="S82" i="1"/>
  <c r="O95" i="1"/>
  <c r="L95" i="1"/>
  <c r="O94" i="1"/>
  <c r="L94" i="1"/>
  <c r="O93" i="1"/>
  <c r="L93" i="1"/>
  <c r="O92" i="1"/>
  <c r="L92" i="1"/>
  <c r="O91" i="1"/>
  <c r="L91" i="1"/>
  <c r="S90" i="1"/>
  <c r="S89" i="1" s="1"/>
  <c r="Q89" i="1"/>
  <c r="P89" i="1"/>
  <c r="N89" i="1"/>
  <c r="M89" i="1"/>
  <c r="O182" i="1"/>
  <c r="L182" i="1"/>
  <c r="O88" i="1"/>
  <c r="L88" i="1"/>
  <c r="O28" i="1"/>
  <c r="L28" i="1"/>
  <c r="O169" i="1"/>
  <c r="L169" i="1"/>
  <c r="O70" i="1"/>
  <c r="L70" i="1"/>
  <c r="O9" i="1"/>
  <c r="L9" i="1"/>
  <c r="O79" i="1"/>
  <c r="L79" i="1"/>
  <c r="O12" i="1"/>
  <c r="L12" i="1"/>
  <c r="O85" i="1"/>
  <c r="L85" i="1"/>
  <c r="O84" i="1"/>
  <c r="L84" i="1"/>
  <c r="O83" i="1"/>
  <c r="L83" i="1"/>
  <c r="O116" i="1"/>
  <c r="L116" i="1"/>
  <c r="O77" i="1"/>
  <c r="L77" i="1"/>
  <c r="O75" i="1"/>
  <c r="L75" i="1"/>
  <c r="O74" i="1"/>
  <c r="L74" i="1"/>
  <c r="S72" i="1"/>
  <c r="O86" i="1"/>
  <c r="L86" i="1"/>
  <c r="O69" i="1"/>
  <c r="L69" i="1"/>
  <c r="O118" i="1"/>
  <c r="L118" i="1"/>
  <c r="O71" i="1"/>
  <c r="L71" i="1"/>
  <c r="O170" i="1"/>
  <c r="L170" i="1"/>
  <c r="O66" i="1"/>
  <c r="L66" i="1"/>
  <c r="O128" i="1"/>
  <c r="L128" i="1"/>
  <c r="O63" i="1"/>
  <c r="L63" i="1"/>
  <c r="O61" i="1"/>
  <c r="L61" i="1"/>
  <c r="O62" i="1"/>
  <c r="L62" i="1"/>
  <c r="O60" i="1"/>
  <c r="L60" i="1"/>
  <c r="O59" i="1"/>
  <c r="L59" i="1"/>
  <c r="O58" i="1"/>
  <c r="L58" i="1"/>
  <c r="O57" i="1"/>
  <c r="L57" i="1"/>
  <c r="O165" i="1" l="1"/>
  <c r="L165" i="1"/>
  <c r="L81" i="1"/>
  <c r="O81" i="1"/>
  <c r="O55" i="1"/>
  <c r="L55" i="1"/>
  <c r="K153" i="1"/>
  <c r="K154" i="1" s="1"/>
  <c r="R154" i="1" s="1"/>
  <c r="K158" i="1"/>
  <c r="R158" i="1" s="1"/>
  <c r="K147" i="1"/>
  <c r="K148" i="1" s="1"/>
  <c r="R148" i="1" s="1"/>
  <c r="K142" i="1"/>
  <c r="R142" i="1" s="1"/>
  <c r="K119" i="1"/>
  <c r="R119" i="1" s="1"/>
  <c r="K95" i="1"/>
  <c r="S81" i="1"/>
  <c r="S64" i="1" s="1"/>
  <c r="S55" i="1" s="1"/>
  <c r="K182" i="1"/>
  <c r="K91" i="1"/>
  <c r="K93" i="1"/>
  <c r="K67" i="1"/>
  <c r="K117" i="1"/>
  <c r="K92" i="1"/>
  <c r="K94" i="1"/>
  <c r="K88" i="1"/>
  <c r="L89" i="1"/>
  <c r="O89" i="1"/>
  <c r="K169" i="1"/>
  <c r="K28" i="1"/>
  <c r="K70" i="1"/>
  <c r="K9" i="1"/>
  <c r="K12" i="1"/>
  <c r="K79" i="1"/>
  <c r="K116" i="1"/>
  <c r="K83" i="1"/>
  <c r="K85" i="1"/>
  <c r="K84" i="1"/>
  <c r="K57" i="1"/>
  <c r="K77" i="1"/>
  <c r="K69" i="1"/>
  <c r="K75" i="1"/>
  <c r="K66" i="1"/>
  <c r="K74" i="1"/>
  <c r="K62" i="1"/>
  <c r="K118" i="1"/>
  <c r="K86" i="1"/>
  <c r="K71" i="1"/>
  <c r="K170" i="1"/>
  <c r="K58" i="1"/>
  <c r="K61" i="1"/>
  <c r="K128" i="1"/>
  <c r="K60" i="1"/>
  <c r="K59" i="1"/>
  <c r="K63" i="1"/>
  <c r="O54" i="1"/>
  <c r="L54" i="1"/>
  <c r="O53" i="1"/>
  <c r="L53" i="1"/>
  <c r="O52" i="1"/>
  <c r="L52" i="1"/>
  <c r="O51" i="1"/>
  <c r="L51" i="1"/>
  <c r="O50" i="1"/>
  <c r="L50" i="1"/>
  <c r="S49" i="1"/>
  <c r="S48" i="1" s="1"/>
  <c r="Q48" i="1"/>
  <c r="P48" i="1"/>
  <c r="N48" i="1"/>
  <c r="M48" i="1"/>
  <c r="K165" i="1" l="1"/>
  <c r="K81" i="1"/>
  <c r="K55" i="1"/>
  <c r="K159" i="1"/>
  <c r="R159" i="1" s="1"/>
  <c r="R153" i="1"/>
  <c r="R147" i="1"/>
  <c r="K143" i="1"/>
  <c r="R143" i="1" s="1"/>
  <c r="K64" i="1"/>
  <c r="K120" i="1"/>
  <c r="R120" i="1" s="1"/>
  <c r="K89" i="1"/>
  <c r="K90" i="1" s="1"/>
  <c r="R90" i="1" s="1"/>
  <c r="K50" i="1"/>
  <c r="K52" i="1"/>
  <c r="L48" i="1"/>
  <c r="K51" i="1"/>
  <c r="K54" i="1"/>
  <c r="K53" i="1"/>
  <c r="O48" i="1"/>
  <c r="R89" i="1" l="1"/>
  <c r="K48" i="1"/>
  <c r="K49" i="1" s="1"/>
  <c r="R49" i="1" s="1"/>
  <c r="R48" i="1" l="1"/>
  <c r="L176" i="1"/>
  <c r="L174" i="1" s="1"/>
  <c r="O176" i="1"/>
  <c r="O174" i="1" s="1"/>
  <c r="O141" i="1"/>
  <c r="L141" i="1"/>
  <c r="K141" i="1" l="1"/>
  <c r="K176" i="1"/>
  <c r="K174" i="1" s="1"/>
  <c r="O47" i="1" l="1"/>
  <c r="L47" i="1"/>
  <c r="O129" i="1"/>
  <c r="L129" i="1"/>
  <c r="O44" i="1"/>
  <c r="L44" i="1"/>
  <c r="S43" i="1"/>
  <c r="S42" i="1" s="1"/>
  <c r="Q42" i="1"/>
  <c r="P42" i="1"/>
  <c r="N42" i="1"/>
  <c r="M42" i="1"/>
  <c r="O41" i="1"/>
  <c r="L41" i="1"/>
  <c r="O103" i="1"/>
  <c r="L103" i="1"/>
  <c r="O127" i="1"/>
  <c r="L127" i="1"/>
  <c r="O39" i="1"/>
  <c r="L39" i="1"/>
  <c r="S38" i="1"/>
  <c r="S37" i="1" s="1"/>
  <c r="Q37" i="1"/>
  <c r="P37" i="1"/>
  <c r="N37" i="1"/>
  <c r="M37" i="1"/>
  <c r="O36" i="1"/>
  <c r="L36" i="1"/>
  <c r="O35" i="1"/>
  <c r="L35" i="1"/>
  <c r="O34" i="1"/>
  <c r="L34" i="1"/>
  <c r="O33" i="1"/>
  <c r="L33" i="1"/>
  <c r="S32" i="1"/>
  <c r="S31" i="1" s="1"/>
  <c r="Q31" i="1"/>
  <c r="P31" i="1"/>
  <c r="N31" i="1"/>
  <c r="M31" i="1"/>
  <c r="O30" i="1"/>
  <c r="L30" i="1"/>
  <c r="O29" i="1"/>
  <c r="L29" i="1"/>
  <c r="O27" i="1"/>
  <c r="L27" i="1"/>
  <c r="S26" i="1"/>
  <c r="S25" i="1" s="1"/>
  <c r="Q25" i="1"/>
  <c r="P25" i="1"/>
  <c r="N25" i="1"/>
  <c r="M25" i="1"/>
  <c r="Q19" i="1"/>
  <c r="P19" i="1"/>
  <c r="N19" i="1"/>
  <c r="M19" i="1"/>
  <c r="O24" i="1"/>
  <c r="L24" i="1"/>
  <c r="O133" i="1"/>
  <c r="L133" i="1"/>
  <c r="O23" i="1"/>
  <c r="L23" i="1"/>
  <c r="O22" i="1"/>
  <c r="L22" i="1"/>
  <c r="O21" i="1"/>
  <c r="L21" i="1"/>
  <c r="S20" i="1"/>
  <c r="S19" i="1" s="1"/>
  <c r="O18" i="1"/>
  <c r="L18" i="1"/>
  <c r="O17" i="1"/>
  <c r="L17" i="1"/>
  <c r="O16" i="1"/>
  <c r="L16" i="1"/>
  <c r="S15" i="1"/>
  <c r="S14" i="1" s="1"/>
  <c r="Q14" i="1"/>
  <c r="P14" i="1"/>
  <c r="N14" i="1"/>
  <c r="M14" i="1"/>
  <c r="L78" i="1"/>
  <c r="L72" i="1" s="1"/>
  <c r="L107" i="1" l="1"/>
  <c r="O107" i="1"/>
  <c r="L64" i="1"/>
  <c r="O64" i="1"/>
  <c r="O124" i="1"/>
  <c r="O96" i="1"/>
  <c r="L124" i="1"/>
  <c r="L96" i="1"/>
  <c r="K129" i="1"/>
  <c r="K47" i="1"/>
  <c r="K127" i="1"/>
  <c r="K41" i="1"/>
  <c r="K27" i="1"/>
  <c r="K44" i="1"/>
  <c r="O19" i="1"/>
  <c r="L42" i="1"/>
  <c r="O42" i="1"/>
  <c r="K36" i="1"/>
  <c r="K35" i="1"/>
  <c r="L31" i="1"/>
  <c r="L25" i="1"/>
  <c r="K39" i="1"/>
  <c r="K103" i="1"/>
  <c r="O37" i="1"/>
  <c r="K33" i="1"/>
  <c r="K34" i="1"/>
  <c r="L37" i="1"/>
  <c r="O31" i="1"/>
  <c r="K23" i="1"/>
  <c r="K136" i="1"/>
  <c r="K133" i="1" s="1"/>
  <c r="L19" i="1"/>
  <c r="K30" i="1"/>
  <c r="K29" i="1"/>
  <c r="O25" i="1"/>
  <c r="K24" i="1"/>
  <c r="K21" i="1"/>
  <c r="K22" i="1"/>
  <c r="K16" i="1"/>
  <c r="K18" i="1"/>
  <c r="O14" i="1"/>
  <c r="L14" i="1"/>
  <c r="K17" i="1"/>
  <c r="O13" i="1"/>
  <c r="L13" i="1"/>
  <c r="O78" i="1"/>
  <c r="O72" i="1" s="1"/>
  <c r="O11" i="1"/>
  <c r="L11" i="1"/>
  <c r="O10" i="1"/>
  <c r="L10" i="1"/>
  <c r="O8" i="1"/>
  <c r="L8" i="1"/>
  <c r="S6" i="1"/>
  <c r="Q6" i="1"/>
  <c r="P6" i="1"/>
  <c r="N6" i="1"/>
  <c r="M6" i="1"/>
  <c r="K107" i="1" l="1"/>
  <c r="K108" i="1" s="1"/>
  <c r="R108" i="1" s="1"/>
  <c r="K124" i="1"/>
  <c r="K125" i="1" s="1"/>
  <c r="R125" i="1" s="1"/>
  <c r="K96" i="1"/>
  <c r="R96" i="1" s="1"/>
  <c r="K42" i="1"/>
  <c r="K43" i="1" s="1"/>
  <c r="R43" i="1" s="1"/>
  <c r="R133" i="1"/>
  <c r="K134" i="1"/>
  <c r="R134" i="1" s="1"/>
  <c r="K78" i="1"/>
  <c r="K72" i="1" s="1"/>
  <c r="K25" i="1"/>
  <c r="R25" i="1" s="1"/>
  <c r="K31" i="1"/>
  <c r="K32" i="1" s="1"/>
  <c r="R32" i="1" s="1"/>
  <c r="K37" i="1"/>
  <c r="R37" i="1" s="1"/>
  <c r="K19" i="1"/>
  <c r="R19" i="1" s="1"/>
  <c r="K14" i="1"/>
  <c r="R14" i="1" s="1"/>
  <c r="K10" i="1"/>
  <c r="K8" i="1"/>
  <c r="K13" i="1"/>
  <c r="O6" i="1"/>
  <c r="K11" i="1"/>
  <c r="L6" i="1"/>
  <c r="R107" i="1" l="1"/>
  <c r="K97" i="1"/>
  <c r="R97" i="1" s="1"/>
  <c r="R124" i="1"/>
  <c r="K26" i="1"/>
  <c r="R26" i="1" s="1"/>
  <c r="K73" i="1"/>
  <c r="R73" i="1" s="1"/>
  <c r="R72" i="1"/>
  <c r="K38" i="1"/>
  <c r="R38" i="1" s="1"/>
  <c r="R42" i="1"/>
  <c r="R31" i="1"/>
  <c r="K20" i="1"/>
  <c r="R20" i="1" s="1"/>
  <c r="K15" i="1"/>
  <c r="R15" i="1" s="1"/>
  <c r="K6" i="1"/>
  <c r="R6" i="1" s="1"/>
  <c r="K7" i="1" l="1"/>
  <c r="R7" i="1" s="1"/>
  <c r="R64" i="1" l="1"/>
  <c r="K65" i="1"/>
  <c r="R65" i="1" l="1"/>
  <c r="R55" i="1" l="1"/>
  <c r="K56" i="1"/>
  <c r="R56" i="1" s="1"/>
  <c r="R81" i="1"/>
  <c r="K82" i="1"/>
  <c r="R82" i="1" s="1"/>
  <c r="K166" i="1" l="1"/>
  <c r="R166" i="1" s="1"/>
  <c r="R165" i="1"/>
  <c r="K175" i="1"/>
  <c r="R175" i="1" s="1"/>
  <c r="R174" i="1"/>
  <c r="S165" i="1"/>
</calcChain>
</file>

<file path=xl/sharedStrings.xml><?xml version="1.0" encoding="utf-8"?>
<sst xmlns="http://schemas.openxmlformats.org/spreadsheetml/2006/main" count="761" uniqueCount="210">
  <si>
    <t>Funcția</t>
  </si>
  <si>
    <t>Specialit. și titlul științific</t>
  </si>
  <si>
    <t>Titular sau suplinitor</t>
  </si>
  <si>
    <t>DISCIPLINE</t>
  </si>
  <si>
    <t>Facultatea și specializările</t>
  </si>
  <si>
    <t>Nivelul</t>
  </si>
  <si>
    <t>Anii de studii, grupa, subgrupa</t>
  </si>
  <si>
    <t>Numărul orelor de activitate directă cu studenții</t>
  </si>
  <si>
    <t>Alte activități</t>
  </si>
  <si>
    <t>Alte mențiuni</t>
  </si>
  <si>
    <t>Total drepturi salariale</t>
  </si>
  <si>
    <t>Nr. de săpt.</t>
  </si>
  <si>
    <t>Licență sau master</t>
  </si>
  <si>
    <t>Total (medie săpt.)</t>
  </si>
  <si>
    <t>din care:</t>
  </si>
  <si>
    <t>Denumirea</t>
  </si>
  <si>
    <t>Nr ore alocate</t>
  </si>
  <si>
    <t>CURS</t>
  </si>
  <si>
    <t>sem., lucr. pr., proi.</t>
  </si>
  <si>
    <t>Sem I.</t>
  </si>
  <si>
    <t>Sem II.</t>
  </si>
  <si>
    <t>Total ore</t>
  </si>
  <si>
    <t>Lect.</t>
  </si>
  <si>
    <t>Dr. în filologie</t>
  </si>
  <si>
    <t>titular</t>
  </si>
  <si>
    <t>Teoria și practica traducerii M</t>
  </si>
  <si>
    <t>FSTU, TI</t>
  </si>
  <si>
    <t>I/1G</t>
  </si>
  <si>
    <t>Prac. spec.</t>
  </si>
  <si>
    <t>Fazakas Noémi</t>
  </si>
  <si>
    <t>Introducere în sociolingvistică M</t>
  </si>
  <si>
    <t>II</t>
  </si>
  <si>
    <t>Îndr. lic.</t>
  </si>
  <si>
    <t>Iniţiere în interpr. sim. şi cons. III E-M</t>
  </si>
  <si>
    <t>III/2g</t>
  </si>
  <si>
    <t>Cerc.</t>
  </si>
  <si>
    <t xml:space="preserve">Metodologia cercetării filologice </t>
  </si>
  <si>
    <t>III/1g</t>
  </si>
  <si>
    <t>Inițiere în interpr. sim. și cons. I, II E-M</t>
  </si>
  <si>
    <t>II/2g</t>
  </si>
  <si>
    <t>Nr. crt.</t>
  </si>
  <si>
    <t>Denumirea postului</t>
  </si>
  <si>
    <t>Numele și prenumele</t>
  </si>
  <si>
    <t>Prof.</t>
  </si>
  <si>
    <t>Pletl Rita</t>
  </si>
  <si>
    <t>Limba maghiară aplicată III, IV</t>
  </si>
  <si>
    <t>II/1G</t>
  </si>
  <si>
    <t>DPP</t>
  </si>
  <si>
    <t>Gramatică normativă M</t>
  </si>
  <si>
    <t>I</t>
  </si>
  <si>
    <t>Cons.</t>
  </si>
  <si>
    <t>Pedagogie II</t>
  </si>
  <si>
    <t>DSPP, B</t>
  </si>
  <si>
    <t>Conf.</t>
  </si>
  <si>
    <t>Kelemen Attila</t>
  </si>
  <si>
    <t>Structura limbii I, II G</t>
  </si>
  <si>
    <t>Limba daneză I</t>
  </si>
  <si>
    <t>I/3g</t>
  </si>
  <si>
    <t>Structura limbii III G</t>
  </si>
  <si>
    <t>Structura limbii IV G</t>
  </si>
  <si>
    <t xml:space="preserve"> </t>
  </si>
  <si>
    <t>Suba Réka</t>
  </si>
  <si>
    <t>Lingvistică generală M</t>
  </si>
  <si>
    <t>Analiza discursului</t>
  </si>
  <si>
    <t>III</t>
  </si>
  <si>
    <t>Limba maghiară aplicată I, II</t>
  </si>
  <si>
    <t>Butiurca Doina</t>
  </si>
  <si>
    <t>Structura limbii I, II R</t>
  </si>
  <si>
    <t>Introducere în terminologie R</t>
  </si>
  <si>
    <t>Curs practic de limbă I, II R</t>
  </si>
  <si>
    <t>Structura limbii III, IV R</t>
  </si>
  <si>
    <t>Imre Attila</t>
  </si>
  <si>
    <t>Structura limbii III, IV E</t>
  </si>
  <si>
    <t>Traduceri asistate de calculator I E</t>
  </si>
  <si>
    <t>I/2g</t>
  </si>
  <si>
    <t>Traduceri asistate de calculator I M</t>
  </si>
  <si>
    <t>Traducere audiovizuală M-E</t>
  </si>
  <si>
    <t>Nagy Imola Katalin</t>
  </si>
  <si>
    <t>Nagy Imola</t>
  </si>
  <si>
    <t xml:space="preserve">Comunicare interculturală </t>
  </si>
  <si>
    <t>Civilizația I, II R</t>
  </si>
  <si>
    <t>Limba daneză III</t>
  </si>
  <si>
    <t>Limba daneză IV</t>
  </si>
  <si>
    <t>Kelemen Attila+</t>
  </si>
  <si>
    <t>Limbaje de specialitate M-R</t>
  </si>
  <si>
    <t>Sárosi Márdirosz Krisztina</t>
  </si>
  <si>
    <t>Inițiere în interpr. sim. și cons. I M</t>
  </si>
  <si>
    <t>Sárosi Krisztina</t>
  </si>
  <si>
    <t xml:space="preserve">Statutul şi deontologia profesiei de trad. </t>
  </si>
  <si>
    <t xml:space="preserve">Trad. spec. în dom. econ. și jur. ERM </t>
  </si>
  <si>
    <t>Teoria și practica traducerii M-R, R-M</t>
  </si>
  <si>
    <t>Iniţiere în interpr. sim. şi cons. I, II R-M</t>
  </si>
  <si>
    <t>Peterlicean Andrea</t>
  </si>
  <si>
    <t>Structura limbii I, II E</t>
  </si>
  <si>
    <t xml:space="preserve">Trad. spec. în dom. econ. și jur. GRM </t>
  </si>
  <si>
    <t>Introducere în terminologie M-G</t>
  </si>
  <si>
    <t xml:space="preserve">Trad. spec. în dom. tehnic și med. ERM </t>
  </si>
  <si>
    <t xml:space="preserve">Trad. spec. în dom. tehnic și med. GRM </t>
  </si>
  <si>
    <t>Structura limbii VI G</t>
  </si>
  <si>
    <t>Structura limbii V G</t>
  </si>
  <si>
    <t>Curs practic de limbă V G</t>
  </si>
  <si>
    <t>III/1G</t>
  </si>
  <si>
    <t>Curs practic de limbă VI G</t>
  </si>
  <si>
    <t>Suciu Sorin</t>
  </si>
  <si>
    <t>Traduceri asistate de calculator M-R</t>
  </si>
  <si>
    <t>Traducere audiovizuală M-R</t>
  </si>
  <si>
    <t>FSTU, Fac</t>
  </si>
  <si>
    <t>Structura limbii V R</t>
  </si>
  <si>
    <t>Structura limbii VI R</t>
  </si>
  <si>
    <t>Curs practic de limbă I, II E</t>
  </si>
  <si>
    <t>Kovács Gabriella</t>
  </si>
  <si>
    <t>Dr. în teatrologie</t>
  </si>
  <si>
    <t>Civilizația I E</t>
  </si>
  <si>
    <t>Exam.</t>
  </si>
  <si>
    <t>Limba engleză III, IV</t>
  </si>
  <si>
    <t>FSTU, Peis</t>
  </si>
  <si>
    <t>Limba engleză I, II</t>
  </si>
  <si>
    <t>FSTU, TCM</t>
  </si>
  <si>
    <t>Limbaje de specialitate I, II M-E</t>
  </si>
  <si>
    <t>Curs practic de limbă III, IV E</t>
  </si>
  <si>
    <t>II/1g</t>
  </si>
  <si>
    <t>Biró Enikő</t>
  </si>
  <si>
    <t>Introducere în terminologie M-E</t>
  </si>
  <si>
    <t>FSTU, Com</t>
  </si>
  <si>
    <t>Introducere în terminologie M</t>
  </si>
  <si>
    <t>FSTU, Agr</t>
  </si>
  <si>
    <t>I/1g</t>
  </si>
  <si>
    <t>Limbaje de specialitate I, II M</t>
  </si>
  <si>
    <t>Curs practic de limbă V E</t>
  </si>
  <si>
    <t>Curs practic de limbă VI E</t>
  </si>
  <si>
    <t>Inițiere în interpr. sim. și cons. II M</t>
  </si>
  <si>
    <t>Teoria și practica traducerii M-E, E-M</t>
  </si>
  <si>
    <t>Kovács Gabriella+</t>
  </si>
  <si>
    <t>Curs practic de limbă III, IV R</t>
  </si>
  <si>
    <t>Nagy Imola+</t>
  </si>
  <si>
    <t>Kommer Alois</t>
  </si>
  <si>
    <t>Civilizația I, II G</t>
  </si>
  <si>
    <t>Curs practic de limbă III, IV G</t>
  </si>
  <si>
    <t>Inițiere în interpr. sim. și cons. I, II G-M</t>
  </si>
  <si>
    <t>Limbaje de specialitate I, II M-G</t>
  </si>
  <si>
    <t>III/3g</t>
  </si>
  <si>
    <t>Suciu Sorin+</t>
  </si>
  <si>
    <t>Vacant</t>
  </si>
  <si>
    <t>Biró Enikő+</t>
  </si>
  <si>
    <t>Limba română I, II</t>
  </si>
  <si>
    <t>I, 2SG</t>
  </si>
  <si>
    <t>Suba Réka+</t>
  </si>
  <si>
    <t>Curs practic de limbă I, II G</t>
  </si>
  <si>
    <t>Barabás Blanka?</t>
  </si>
  <si>
    <t>Kommer Alois+</t>
  </si>
  <si>
    <t>Tehnici de comunicare orală și scrisă</t>
  </si>
  <si>
    <t>Relații publice</t>
  </si>
  <si>
    <t>Inițiere în interpr. sim. și cons. III G-M</t>
  </si>
  <si>
    <t>Inițiere în interpr. sim. și cons. III R-M</t>
  </si>
  <si>
    <t>Tipologia discursului</t>
  </si>
  <si>
    <t>Inițiere în interpr. sim. și cons. M-G</t>
  </si>
  <si>
    <t>Inițiere în interpr. sim. și cons. M-E</t>
  </si>
  <si>
    <t>Inițiere în interpr. sim. și cons. M-R</t>
  </si>
  <si>
    <t>Teoria și practica trad. M-G, G-M</t>
  </si>
  <si>
    <t>ALTE DEPARTAMENTE</t>
  </si>
  <si>
    <t>DSSA</t>
  </si>
  <si>
    <t>Informatică aplicată</t>
  </si>
  <si>
    <t>Harangus Katalin</t>
  </si>
  <si>
    <t>Educație fizică I, II</t>
  </si>
  <si>
    <t>Szabó Margaretta+</t>
  </si>
  <si>
    <t>DIM</t>
  </si>
  <si>
    <t>Vaslobán Éva+</t>
  </si>
  <si>
    <t>Introducere în management</t>
  </si>
  <si>
    <t>Asist.</t>
  </si>
  <si>
    <t>FSTU, Aut</t>
  </si>
  <si>
    <t>Szaló Réka+</t>
  </si>
  <si>
    <t>FSTU, TST</t>
  </si>
  <si>
    <t>FSTU, Hort</t>
  </si>
  <si>
    <t>Civilizația II E</t>
  </si>
  <si>
    <t>FSTU, Calc.</t>
  </si>
  <si>
    <t>Structura limbii V E</t>
  </si>
  <si>
    <t>Structura limbii VI E</t>
  </si>
  <si>
    <t>Imre Attila+</t>
  </si>
  <si>
    <t>FSTU, SP</t>
  </si>
  <si>
    <t>Peterlicean Andrea+</t>
  </si>
  <si>
    <t>Speight David+</t>
  </si>
  <si>
    <t>FSTU, Inf</t>
  </si>
  <si>
    <t>II/4g</t>
  </si>
  <si>
    <t>Naznean Adrian+</t>
  </si>
  <si>
    <t>FSTU, Mec</t>
  </si>
  <si>
    <t>Bara Kinga+</t>
  </si>
  <si>
    <t>FSTU, Um</t>
  </si>
  <si>
    <t>Kenéz Melinda+</t>
  </si>
  <si>
    <t>Limba germană I, II</t>
  </si>
  <si>
    <t>Limba germană III, IV</t>
  </si>
  <si>
    <t>FSTU, Ing</t>
  </si>
  <si>
    <t>Traduceri asistate de calculator II M</t>
  </si>
  <si>
    <t>Sárosi Krisztina+</t>
  </si>
  <si>
    <t>Curs practic de limbă V R</t>
  </si>
  <si>
    <t>Curs practic de limbă VI R</t>
  </si>
  <si>
    <t>12</t>
  </si>
  <si>
    <t>Fazakas Noémi+</t>
  </si>
  <si>
    <t>Limba daneză II</t>
  </si>
  <si>
    <t>Traduceri asistate de calculator I G</t>
  </si>
  <si>
    <t>Fülöp Otília+</t>
  </si>
  <si>
    <t>Limba engleză pt. începători I, II</t>
  </si>
  <si>
    <t>Limba engleză pt. începători III, IV</t>
  </si>
  <si>
    <t>Limba germană pentru începători I, II</t>
  </si>
  <si>
    <t>Butiurca Doina+</t>
  </si>
  <si>
    <t>Traducere audiovizuală M-G</t>
  </si>
  <si>
    <t>Traduceri asistate de calculator II M-E</t>
  </si>
  <si>
    <t>Traduceri asistate de calculator II M-G</t>
  </si>
  <si>
    <t>Vacant (propus S1 det.)</t>
  </si>
  <si>
    <t>Limba daneză V facultativ</t>
  </si>
  <si>
    <t>Limba daneză VI facultativ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</si>
</sst>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sz val="10"/>
      <color rgb="FF000000"/>
      <name val="Calibri"/>
      <family val="2"/>
      <charset val="238"/>
    </font>
    <font>
      <sz val="10"/>
      <name val="Times New Roman"/>
      <family val="1"/>
      <charset val="1"/>
    </font>
    <font>
      <b/>
      <sz val="10"/>
      <color rgb="FF000000"/>
      <name val="Times New Roman"/>
      <family val="1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1" fontId="2" fillId="2" borderId="6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2" fontId="2" fillId="3" borderId="2" xfId="0" applyNumberFormat="1" applyFont="1" applyFill="1" applyBorder="1" applyAlignment="1">
      <alignment horizontal="center" vertical="top" wrapText="1"/>
    </xf>
    <xf numFmtId="2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vertical="top" wrapText="1"/>
    </xf>
    <xf numFmtId="0" fontId="2" fillId="3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/>
    <xf numFmtId="0" fontId="6" fillId="4" borderId="0" xfId="0" applyFont="1" applyFill="1"/>
    <xf numFmtId="0" fontId="6" fillId="0" borderId="2" xfId="0" applyFont="1" applyBorder="1"/>
    <xf numFmtId="1" fontId="2" fillId="2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3" borderId="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6" xfId="0" applyFont="1" applyFill="1" applyBorder="1" applyAlignment="1">
      <alignment horizontal="center" vertical="top" wrapText="1"/>
    </xf>
    <xf numFmtId="1" fontId="2" fillId="0" borderId="6" xfId="0" applyNumberFormat="1" applyFont="1" applyFill="1" applyBorder="1" applyAlignment="1">
      <alignment horizontal="center" vertical="top" wrapText="1"/>
    </xf>
    <xf numFmtId="2" fontId="2" fillId="6" borderId="2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2" fontId="2" fillId="6" borderId="6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2" xfId="0" applyFont="1" applyFill="1" applyBorder="1"/>
    <xf numFmtId="0" fontId="1" fillId="0" borderId="2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2" fillId="3" borderId="0" xfId="0" applyFont="1" applyFill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3" fillId="3" borderId="2" xfId="0" applyFont="1" applyFill="1" applyBorder="1"/>
    <xf numFmtId="0" fontId="3" fillId="3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/>
    <xf numFmtId="0" fontId="1" fillId="0" borderId="2" xfId="0" applyFont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2" fontId="2" fillId="6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tabSelected="1" topLeftCell="A64" zoomScale="80" zoomScaleNormal="80" workbookViewId="0">
      <selection activeCell="R68" sqref="R68"/>
    </sheetView>
  </sheetViews>
  <sheetFormatPr defaultRowHeight="15" x14ac:dyDescent="0.25"/>
  <cols>
    <col min="3" max="3" width="14.42578125" customWidth="1"/>
    <col min="4" max="4" width="9.140625" customWidth="1"/>
    <col min="7" max="7" width="35.85546875" customWidth="1"/>
    <col min="8" max="8" width="13.5703125" customWidth="1"/>
    <col min="9" max="9" width="11.140625" customWidth="1"/>
    <col min="18" max="18" width="10.5703125" customWidth="1"/>
    <col min="23" max="23" width="18.5703125" customWidth="1"/>
  </cols>
  <sheetData>
    <row r="1" spans="1:23" x14ac:dyDescent="0.25">
      <c r="A1" s="104" t="s">
        <v>40</v>
      </c>
      <c r="B1" s="104" t="s">
        <v>41</v>
      </c>
      <c r="C1" s="104" t="s">
        <v>42</v>
      </c>
      <c r="D1" s="104" t="s">
        <v>0</v>
      </c>
      <c r="E1" s="104" t="s">
        <v>1</v>
      </c>
      <c r="F1" s="104" t="s">
        <v>2</v>
      </c>
      <c r="G1" s="111" t="s">
        <v>3</v>
      </c>
      <c r="H1" s="104" t="s">
        <v>4</v>
      </c>
      <c r="I1" s="1" t="s">
        <v>5</v>
      </c>
      <c r="J1" s="104" t="s">
        <v>6</v>
      </c>
      <c r="K1" s="105" t="s">
        <v>7</v>
      </c>
      <c r="L1" s="105"/>
      <c r="M1" s="105"/>
      <c r="N1" s="105"/>
      <c r="O1" s="105"/>
      <c r="P1" s="105"/>
      <c r="Q1" s="105"/>
      <c r="R1" s="108" t="s">
        <v>8</v>
      </c>
      <c r="S1" s="108"/>
      <c r="T1" s="107" t="s">
        <v>9</v>
      </c>
      <c r="U1" s="107" t="s">
        <v>10</v>
      </c>
      <c r="V1" s="108" t="s">
        <v>11</v>
      </c>
      <c r="W1" s="107"/>
    </row>
    <row r="2" spans="1:23" x14ac:dyDescent="0.25">
      <c r="A2" s="104"/>
      <c r="B2" s="104"/>
      <c r="C2" s="104"/>
      <c r="D2" s="104"/>
      <c r="E2" s="104"/>
      <c r="F2" s="104"/>
      <c r="G2" s="111"/>
      <c r="H2" s="104"/>
      <c r="I2" s="104" t="s">
        <v>12</v>
      </c>
      <c r="J2" s="104"/>
      <c r="K2" s="109" t="s">
        <v>13</v>
      </c>
      <c r="L2" s="105" t="s">
        <v>14</v>
      </c>
      <c r="M2" s="105"/>
      <c r="N2" s="105"/>
      <c r="O2" s="105"/>
      <c r="P2" s="105"/>
      <c r="Q2" s="105"/>
      <c r="R2" s="104" t="s">
        <v>15</v>
      </c>
      <c r="S2" s="110" t="s">
        <v>16</v>
      </c>
      <c r="T2" s="107"/>
      <c r="U2" s="107"/>
      <c r="V2" s="108"/>
      <c r="W2" s="107"/>
    </row>
    <row r="3" spans="1:23" x14ac:dyDescent="0.25">
      <c r="A3" s="104"/>
      <c r="B3" s="104"/>
      <c r="C3" s="104"/>
      <c r="D3" s="104"/>
      <c r="E3" s="104"/>
      <c r="F3" s="104"/>
      <c r="G3" s="111"/>
      <c r="H3" s="104"/>
      <c r="I3" s="104"/>
      <c r="J3" s="104"/>
      <c r="K3" s="109"/>
      <c r="L3" s="106" t="s">
        <v>17</v>
      </c>
      <c r="M3" s="106"/>
      <c r="N3" s="106"/>
      <c r="O3" s="106" t="s">
        <v>18</v>
      </c>
      <c r="P3" s="106"/>
      <c r="Q3" s="106"/>
      <c r="R3" s="104"/>
      <c r="S3" s="110"/>
      <c r="T3" s="107"/>
      <c r="U3" s="107"/>
      <c r="V3" s="108"/>
      <c r="W3" s="107"/>
    </row>
    <row r="4" spans="1:23" x14ac:dyDescent="0.25">
      <c r="A4" s="104"/>
      <c r="B4" s="104"/>
      <c r="C4" s="104"/>
      <c r="D4" s="104"/>
      <c r="E4" s="104"/>
      <c r="F4" s="104"/>
      <c r="G4" s="111"/>
      <c r="H4" s="104"/>
      <c r="I4" s="104"/>
      <c r="J4" s="104"/>
      <c r="K4" s="109"/>
      <c r="L4" s="3"/>
      <c r="M4" s="3" t="s">
        <v>19</v>
      </c>
      <c r="N4" s="4" t="s">
        <v>20</v>
      </c>
      <c r="O4" s="4" t="s">
        <v>21</v>
      </c>
      <c r="P4" s="3" t="s">
        <v>19</v>
      </c>
      <c r="Q4" s="5" t="s">
        <v>20</v>
      </c>
      <c r="R4" s="104"/>
      <c r="S4" s="110"/>
      <c r="T4" s="107"/>
      <c r="U4" s="107"/>
      <c r="V4" s="108"/>
      <c r="W4" s="107"/>
    </row>
    <row r="5" spans="1:23" x14ac:dyDescent="0.25">
      <c r="A5" s="6">
        <v>0</v>
      </c>
      <c r="B5" s="6">
        <v>1</v>
      </c>
      <c r="C5" s="6">
        <v>2</v>
      </c>
      <c r="D5" s="6">
        <v>3</v>
      </c>
      <c r="E5" s="6">
        <v>4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  <c r="P5" s="6">
        <v>16</v>
      </c>
      <c r="Q5" s="6">
        <v>17</v>
      </c>
      <c r="R5" s="6">
        <v>18</v>
      </c>
      <c r="S5" s="6">
        <v>19</v>
      </c>
      <c r="T5" s="6">
        <v>20</v>
      </c>
      <c r="U5" s="6">
        <v>21</v>
      </c>
      <c r="V5" s="6">
        <v>22</v>
      </c>
      <c r="W5" s="6">
        <v>23</v>
      </c>
    </row>
    <row r="6" spans="1:23" x14ac:dyDescent="0.25">
      <c r="A6" s="96">
        <v>1</v>
      </c>
      <c r="B6" s="96" t="s">
        <v>22</v>
      </c>
      <c r="C6" s="96" t="s">
        <v>29</v>
      </c>
      <c r="D6" s="96" t="s">
        <v>22</v>
      </c>
      <c r="E6" s="96" t="s">
        <v>23</v>
      </c>
      <c r="F6" s="96" t="s">
        <v>24</v>
      </c>
      <c r="G6" s="99"/>
      <c r="H6" s="99"/>
      <c r="I6" s="99"/>
      <c r="J6" s="7">
        <v>16</v>
      </c>
      <c r="K6" s="8">
        <f t="shared" ref="K6:Q6" si="0">SUM(K8:K13)</f>
        <v>11</v>
      </c>
      <c r="L6" s="97">
        <f t="shared" si="0"/>
        <v>4</v>
      </c>
      <c r="M6" s="97">
        <f t="shared" si="0"/>
        <v>2</v>
      </c>
      <c r="N6" s="97">
        <f t="shared" si="0"/>
        <v>2</v>
      </c>
      <c r="O6" s="97">
        <f t="shared" si="0"/>
        <v>7</v>
      </c>
      <c r="P6" s="97">
        <f t="shared" si="0"/>
        <v>9</v>
      </c>
      <c r="Q6" s="97">
        <f t="shared" si="0"/>
        <v>5</v>
      </c>
      <c r="R6" s="9">
        <f>J6-K6</f>
        <v>5</v>
      </c>
      <c r="S6" s="10">
        <f>S7/28</f>
        <v>5</v>
      </c>
      <c r="T6" s="11"/>
      <c r="U6" s="11"/>
      <c r="V6" s="11"/>
      <c r="W6" s="1"/>
    </row>
    <row r="7" spans="1:23" x14ac:dyDescent="0.25">
      <c r="A7" s="96"/>
      <c r="B7" s="96"/>
      <c r="C7" s="96"/>
      <c r="D7" s="96"/>
      <c r="E7" s="96"/>
      <c r="F7" s="96"/>
      <c r="G7" s="99"/>
      <c r="H7" s="99"/>
      <c r="I7" s="99"/>
      <c r="J7" s="12">
        <v>448</v>
      </c>
      <c r="K7" s="9">
        <f>K6*28</f>
        <v>308</v>
      </c>
      <c r="L7" s="97"/>
      <c r="M7" s="97"/>
      <c r="N7" s="97"/>
      <c r="O7" s="97"/>
      <c r="P7" s="97"/>
      <c r="Q7" s="97"/>
      <c r="R7" s="9">
        <f>J7-K7</f>
        <v>140</v>
      </c>
      <c r="S7" s="10">
        <f>SUM(S8:S13)</f>
        <v>140</v>
      </c>
      <c r="T7" s="11"/>
      <c r="U7" s="11"/>
      <c r="V7" s="11"/>
      <c r="W7" s="1"/>
    </row>
    <row r="8" spans="1:23" x14ac:dyDescent="0.25">
      <c r="A8" s="96"/>
      <c r="B8" s="96"/>
      <c r="C8" s="96"/>
      <c r="D8" s="96"/>
      <c r="E8" s="96"/>
      <c r="F8" s="96"/>
      <c r="G8" s="32" t="s">
        <v>25</v>
      </c>
      <c r="H8" s="30" t="s">
        <v>26</v>
      </c>
      <c r="I8" s="14"/>
      <c r="J8" s="30" t="s">
        <v>27</v>
      </c>
      <c r="K8" s="16">
        <f t="shared" ref="K8:K13" si="1">SUM(L8,O8)</f>
        <v>1</v>
      </c>
      <c r="L8" s="16">
        <f t="shared" ref="L8:L13" si="2">IF(I8="m",(M8+N8)*2.5*V8/28,(M8+N8)*2*V8/28)</f>
        <v>1</v>
      </c>
      <c r="M8" s="16">
        <v>0</v>
      </c>
      <c r="N8" s="16">
        <v>1</v>
      </c>
      <c r="O8" s="16">
        <f t="shared" ref="O8:O13" si="3">IF(I8="m",(P8+Q8)*1.5*V8/28,(P8+Q8)*1*V8/28)</f>
        <v>0</v>
      </c>
      <c r="P8" s="16">
        <v>0</v>
      </c>
      <c r="Q8" s="16">
        <v>0</v>
      </c>
      <c r="R8" s="30" t="s">
        <v>28</v>
      </c>
      <c r="S8" s="34">
        <v>40</v>
      </c>
      <c r="T8" s="18"/>
      <c r="U8" s="19"/>
      <c r="V8" s="18">
        <v>14</v>
      </c>
      <c r="W8" s="20" t="s">
        <v>29</v>
      </c>
    </row>
    <row r="9" spans="1:23" x14ac:dyDescent="0.25">
      <c r="A9" s="96"/>
      <c r="B9" s="96"/>
      <c r="C9" s="96"/>
      <c r="D9" s="96"/>
      <c r="E9" s="96"/>
      <c r="F9" s="96"/>
      <c r="G9" s="21" t="s">
        <v>45</v>
      </c>
      <c r="H9" s="14" t="s">
        <v>26</v>
      </c>
      <c r="I9" s="14"/>
      <c r="J9" s="14" t="s">
        <v>46</v>
      </c>
      <c r="K9" s="15">
        <f t="shared" si="1"/>
        <v>1</v>
      </c>
      <c r="L9" s="16">
        <f t="shared" si="2"/>
        <v>0</v>
      </c>
      <c r="M9" s="15">
        <v>0</v>
      </c>
      <c r="N9" s="15">
        <v>0</v>
      </c>
      <c r="O9" s="16">
        <f t="shared" si="3"/>
        <v>1</v>
      </c>
      <c r="P9" s="15">
        <v>1</v>
      </c>
      <c r="Q9" s="15">
        <v>1</v>
      </c>
      <c r="R9" s="30" t="s">
        <v>32</v>
      </c>
      <c r="S9" s="34">
        <v>45</v>
      </c>
      <c r="T9" s="18"/>
      <c r="U9" s="18"/>
      <c r="V9" s="18">
        <v>14</v>
      </c>
      <c r="W9" s="20" t="s">
        <v>29</v>
      </c>
    </row>
    <row r="10" spans="1:23" x14ac:dyDescent="0.25">
      <c r="A10" s="96"/>
      <c r="B10" s="96"/>
      <c r="C10" s="96"/>
      <c r="D10" s="96"/>
      <c r="E10" s="96"/>
      <c r="F10" s="96"/>
      <c r="G10" s="33" t="s">
        <v>30</v>
      </c>
      <c r="H10" s="30" t="s">
        <v>26</v>
      </c>
      <c r="I10" s="14"/>
      <c r="J10" s="30" t="s">
        <v>31</v>
      </c>
      <c r="K10" s="16">
        <f t="shared" si="1"/>
        <v>2</v>
      </c>
      <c r="L10" s="16">
        <f t="shared" si="2"/>
        <v>2</v>
      </c>
      <c r="M10" s="16">
        <v>2</v>
      </c>
      <c r="N10" s="16">
        <v>0</v>
      </c>
      <c r="O10" s="16">
        <f t="shared" si="3"/>
        <v>0</v>
      </c>
      <c r="P10" s="16">
        <v>0</v>
      </c>
      <c r="Q10" s="16">
        <v>0</v>
      </c>
      <c r="R10" s="30" t="s">
        <v>35</v>
      </c>
      <c r="S10" s="34">
        <v>55</v>
      </c>
      <c r="T10" s="18"/>
      <c r="U10" s="18"/>
      <c r="V10" s="22">
        <v>14</v>
      </c>
      <c r="W10" s="23" t="s">
        <v>29</v>
      </c>
    </row>
    <row r="11" spans="1:23" x14ac:dyDescent="0.25">
      <c r="A11" s="96"/>
      <c r="B11" s="96"/>
      <c r="C11" s="96"/>
      <c r="D11" s="96"/>
      <c r="E11" s="96"/>
      <c r="F11" s="96"/>
      <c r="G11" s="32" t="s">
        <v>33</v>
      </c>
      <c r="H11" s="30" t="s">
        <v>26</v>
      </c>
      <c r="I11" s="14"/>
      <c r="J11" s="30" t="s">
        <v>34</v>
      </c>
      <c r="K11" s="16">
        <f t="shared" si="1"/>
        <v>2</v>
      </c>
      <c r="L11" s="16">
        <f t="shared" si="2"/>
        <v>0</v>
      </c>
      <c r="M11" s="16">
        <v>0</v>
      </c>
      <c r="N11" s="16">
        <v>0</v>
      </c>
      <c r="O11" s="16">
        <f t="shared" si="3"/>
        <v>2</v>
      </c>
      <c r="P11" s="16">
        <v>4</v>
      </c>
      <c r="Q11" s="16">
        <v>0</v>
      </c>
      <c r="T11" s="18"/>
      <c r="U11" s="19"/>
      <c r="V11" s="18">
        <v>14</v>
      </c>
      <c r="W11" s="23" t="s">
        <v>29</v>
      </c>
    </row>
    <row r="12" spans="1:23" x14ac:dyDescent="0.25">
      <c r="A12" s="96"/>
      <c r="B12" s="96"/>
      <c r="C12" s="96"/>
      <c r="D12" s="96"/>
      <c r="E12" s="96"/>
      <c r="F12" s="96"/>
      <c r="G12" s="21" t="s">
        <v>130</v>
      </c>
      <c r="H12" s="14" t="s">
        <v>26</v>
      </c>
      <c r="I12" s="14"/>
      <c r="J12" s="14" t="s">
        <v>31</v>
      </c>
      <c r="K12" s="16">
        <f t="shared" si="1"/>
        <v>1</v>
      </c>
      <c r="L12" s="16">
        <f t="shared" si="2"/>
        <v>1</v>
      </c>
      <c r="M12" s="15">
        <v>0</v>
      </c>
      <c r="N12" s="15">
        <v>1</v>
      </c>
      <c r="O12" s="16">
        <f t="shared" si="3"/>
        <v>0</v>
      </c>
      <c r="P12" s="15">
        <v>0</v>
      </c>
      <c r="Q12" s="15">
        <v>0</v>
      </c>
      <c r="R12" s="14"/>
      <c r="S12" s="17"/>
      <c r="T12" s="18"/>
      <c r="U12" s="18"/>
      <c r="V12" s="22">
        <v>14</v>
      </c>
      <c r="W12" s="23" t="s">
        <v>29</v>
      </c>
    </row>
    <row r="13" spans="1:23" x14ac:dyDescent="0.25">
      <c r="A13" s="96"/>
      <c r="B13" s="96"/>
      <c r="C13" s="96"/>
      <c r="D13" s="96"/>
      <c r="E13" s="96"/>
      <c r="F13" s="96"/>
      <c r="G13" s="33" t="s">
        <v>38</v>
      </c>
      <c r="H13" s="30" t="s">
        <v>26</v>
      </c>
      <c r="I13" s="14"/>
      <c r="J13" s="30" t="s">
        <v>39</v>
      </c>
      <c r="K13" s="16">
        <f t="shared" si="1"/>
        <v>4</v>
      </c>
      <c r="L13" s="16">
        <f t="shared" si="2"/>
        <v>0</v>
      </c>
      <c r="M13" s="16">
        <v>0</v>
      </c>
      <c r="N13" s="16">
        <v>0</v>
      </c>
      <c r="O13" s="16">
        <f t="shared" si="3"/>
        <v>4</v>
      </c>
      <c r="P13" s="16">
        <v>4</v>
      </c>
      <c r="Q13" s="16">
        <v>4</v>
      </c>
      <c r="R13" s="30"/>
      <c r="S13" s="34"/>
      <c r="T13" s="18"/>
      <c r="U13" s="18"/>
      <c r="V13" s="22">
        <v>14</v>
      </c>
      <c r="W13" s="23" t="s">
        <v>29</v>
      </c>
    </row>
    <row r="14" spans="1:23" x14ac:dyDescent="0.25">
      <c r="A14" s="96">
        <v>2</v>
      </c>
      <c r="B14" s="96" t="s">
        <v>43</v>
      </c>
      <c r="C14" s="96" t="s">
        <v>44</v>
      </c>
      <c r="D14" s="103" t="s">
        <v>43</v>
      </c>
      <c r="E14" s="96" t="s">
        <v>23</v>
      </c>
      <c r="F14" s="96" t="s">
        <v>24</v>
      </c>
      <c r="G14" s="99"/>
      <c r="H14" s="99"/>
      <c r="I14" s="99"/>
      <c r="J14" s="12">
        <v>16</v>
      </c>
      <c r="K14" s="9">
        <f>SUM(K16:K18)</f>
        <v>8</v>
      </c>
      <c r="L14" s="97">
        <f t="shared" ref="L14:Q14" si="4">SUM(L16:L18)</f>
        <v>8</v>
      </c>
      <c r="M14" s="97">
        <f t="shared" si="4"/>
        <v>4</v>
      </c>
      <c r="N14" s="97">
        <f t="shared" si="4"/>
        <v>4</v>
      </c>
      <c r="O14" s="97">
        <f t="shared" si="4"/>
        <v>0</v>
      </c>
      <c r="P14" s="97">
        <f t="shared" si="4"/>
        <v>0</v>
      </c>
      <c r="Q14" s="97">
        <f t="shared" si="4"/>
        <v>0</v>
      </c>
      <c r="R14" s="9">
        <f>J14-K14</f>
        <v>8</v>
      </c>
      <c r="S14" s="10">
        <f>S15/28</f>
        <v>8</v>
      </c>
      <c r="T14" s="11"/>
      <c r="U14" s="11"/>
      <c r="V14" s="11"/>
      <c r="W14" s="1"/>
    </row>
    <row r="15" spans="1:23" x14ac:dyDescent="0.25">
      <c r="A15" s="96"/>
      <c r="B15" s="96"/>
      <c r="C15" s="96"/>
      <c r="D15" s="103"/>
      <c r="E15" s="96"/>
      <c r="F15" s="96"/>
      <c r="G15" s="99"/>
      <c r="H15" s="99"/>
      <c r="I15" s="99"/>
      <c r="J15" s="12">
        <v>448</v>
      </c>
      <c r="K15" s="9">
        <f>K14*28</f>
        <v>224</v>
      </c>
      <c r="L15" s="97"/>
      <c r="M15" s="97"/>
      <c r="N15" s="97"/>
      <c r="O15" s="97"/>
      <c r="P15" s="97"/>
      <c r="Q15" s="97"/>
      <c r="R15" s="9">
        <f>J15-K15</f>
        <v>224</v>
      </c>
      <c r="S15" s="10">
        <f>SUM(S16:S18)</f>
        <v>224</v>
      </c>
      <c r="T15" s="11"/>
      <c r="U15" s="11"/>
      <c r="V15" s="11"/>
      <c r="W15" s="1"/>
    </row>
    <row r="16" spans="1:23" x14ac:dyDescent="0.25">
      <c r="A16" s="96"/>
      <c r="B16" s="96"/>
      <c r="C16" s="96"/>
      <c r="D16" s="103"/>
      <c r="E16" s="96"/>
      <c r="F16" s="96"/>
      <c r="G16" s="37" t="s">
        <v>45</v>
      </c>
      <c r="H16" s="30" t="s">
        <v>26</v>
      </c>
      <c r="I16" s="30"/>
      <c r="J16" s="30" t="s">
        <v>46</v>
      </c>
      <c r="K16" s="16">
        <f>SUM(L16,O16)</f>
        <v>4</v>
      </c>
      <c r="L16" s="16">
        <f>IF(I16="m",(M16+N16)*2.5*V16/28,(M16+N16)*2*V16/28)</f>
        <v>4</v>
      </c>
      <c r="M16" s="16">
        <v>2</v>
      </c>
      <c r="N16" s="16">
        <v>2</v>
      </c>
      <c r="O16" s="16">
        <f>IF(I16="m",(P16+Q16)*1.5*V16/28,(P16+Q16)*1*V16/28)</f>
        <v>0</v>
      </c>
      <c r="P16" s="16">
        <v>0</v>
      </c>
      <c r="Q16" s="16">
        <v>0</v>
      </c>
      <c r="R16" s="30" t="s">
        <v>47</v>
      </c>
      <c r="S16" s="34">
        <v>112</v>
      </c>
      <c r="T16" s="38"/>
      <c r="U16" s="38"/>
      <c r="V16" s="43">
        <v>14</v>
      </c>
      <c r="W16" s="36" t="s">
        <v>44</v>
      </c>
    </row>
    <row r="17" spans="1:23" x14ac:dyDescent="0.25">
      <c r="A17" s="96"/>
      <c r="B17" s="96"/>
      <c r="C17" s="96"/>
      <c r="D17" s="103"/>
      <c r="E17" s="96"/>
      <c r="F17" s="96"/>
      <c r="G17" s="39" t="s">
        <v>48</v>
      </c>
      <c r="H17" s="30" t="s">
        <v>26</v>
      </c>
      <c r="I17" s="30"/>
      <c r="J17" s="30" t="s">
        <v>49</v>
      </c>
      <c r="K17" s="16">
        <f>SUM(L17,O17)</f>
        <v>2</v>
      </c>
      <c r="L17" s="16">
        <f>IF(I17="m",(M17+N17)*2.5*V17/28,(M17+N17)*2*V17/28)</f>
        <v>2</v>
      </c>
      <c r="M17" s="16">
        <v>0</v>
      </c>
      <c r="N17" s="16">
        <v>2</v>
      </c>
      <c r="O17" s="16">
        <f>IF(I17="m",(P17+Q17)*1.5*V17/28,(P17+Q17)*1*V17/28)</f>
        <v>0</v>
      </c>
      <c r="P17" s="16">
        <v>0</v>
      </c>
      <c r="Q17" s="16">
        <v>0</v>
      </c>
      <c r="R17" s="30" t="s">
        <v>50</v>
      </c>
      <c r="S17" s="34">
        <v>67</v>
      </c>
      <c r="T17" s="38"/>
      <c r="U17" s="38"/>
      <c r="V17" s="43">
        <v>14</v>
      </c>
      <c r="W17" s="36" t="s">
        <v>44</v>
      </c>
    </row>
    <row r="18" spans="1:23" x14ac:dyDescent="0.25">
      <c r="A18" s="96"/>
      <c r="B18" s="96"/>
      <c r="C18" s="96"/>
      <c r="D18" s="103"/>
      <c r="E18" s="96"/>
      <c r="F18" s="96"/>
      <c r="G18" s="40" t="s">
        <v>51</v>
      </c>
      <c r="H18" s="30" t="s">
        <v>52</v>
      </c>
      <c r="I18" s="30"/>
      <c r="J18" s="30" t="s">
        <v>31</v>
      </c>
      <c r="K18" s="16">
        <f>SUM(L18,O18)</f>
        <v>2</v>
      </c>
      <c r="L18" s="16">
        <f>IF(I18="m",(M18+N18)*2.5*V18/28,(M18+N18)*2*V18/28)</f>
        <v>2</v>
      </c>
      <c r="M18" s="16">
        <v>2</v>
      </c>
      <c r="N18" s="16">
        <v>0</v>
      </c>
      <c r="O18" s="16">
        <f>IF(I18="m",(P18+Q18)*1.5*V18/28,(P18+Q18)*1*V18/28)</f>
        <v>0</v>
      </c>
      <c r="P18" s="16">
        <v>0</v>
      </c>
      <c r="Q18" s="16">
        <v>0</v>
      </c>
      <c r="R18" s="30" t="s">
        <v>32</v>
      </c>
      <c r="S18" s="34">
        <v>45</v>
      </c>
      <c r="T18" s="38"/>
      <c r="U18" s="41"/>
      <c r="V18" s="43">
        <v>14</v>
      </c>
      <c r="W18" s="36" t="s">
        <v>44</v>
      </c>
    </row>
    <row r="19" spans="1:23" x14ac:dyDescent="0.25">
      <c r="A19" s="96">
        <v>3</v>
      </c>
      <c r="B19" s="96" t="s">
        <v>53</v>
      </c>
      <c r="C19" s="96" t="s">
        <v>54</v>
      </c>
      <c r="D19" s="96" t="s">
        <v>53</v>
      </c>
      <c r="E19" s="96" t="s">
        <v>23</v>
      </c>
      <c r="F19" s="96" t="s">
        <v>24</v>
      </c>
      <c r="G19" s="99"/>
      <c r="H19" s="99"/>
      <c r="I19" s="99"/>
      <c r="J19" s="12">
        <v>16</v>
      </c>
      <c r="K19" s="9">
        <f t="shared" ref="K19:Q19" si="5">SUM(K21:K24)</f>
        <v>9</v>
      </c>
      <c r="L19" s="97">
        <f t="shared" si="5"/>
        <v>4</v>
      </c>
      <c r="M19" s="97">
        <f t="shared" si="5"/>
        <v>3</v>
      </c>
      <c r="N19" s="97">
        <f t="shared" si="5"/>
        <v>1</v>
      </c>
      <c r="O19" s="97">
        <f t="shared" si="5"/>
        <v>5</v>
      </c>
      <c r="P19" s="97">
        <f t="shared" si="5"/>
        <v>9</v>
      </c>
      <c r="Q19" s="97">
        <f t="shared" si="5"/>
        <v>1</v>
      </c>
      <c r="R19" s="9">
        <f>J19-K19</f>
        <v>7</v>
      </c>
      <c r="S19" s="10">
        <f>S20/28</f>
        <v>7</v>
      </c>
      <c r="T19" s="11"/>
      <c r="U19" s="11"/>
      <c r="V19" s="11"/>
      <c r="W19" s="1"/>
    </row>
    <row r="20" spans="1:23" x14ac:dyDescent="0.25">
      <c r="A20" s="96"/>
      <c r="B20" s="96"/>
      <c r="C20" s="96"/>
      <c r="D20" s="96"/>
      <c r="E20" s="96"/>
      <c r="F20" s="96"/>
      <c r="G20" s="99"/>
      <c r="H20" s="99"/>
      <c r="I20" s="99"/>
      <c r="J20" s="12">
        <v>448</v>
      </c>
      <c r="K20" s="9">
        <f>K19*28</f>
        <v>252</v>
      </c>
      <c r="L20" s="97"/>
      <c r="M20" s="97"/>
      <c r="N20" s="97"/>
      <c r="O20" s="97"/>
      <c r="P20" s="97"/>
      <c r="Q20" s="97"/>
      <c r="R20" s="9">
        <f>J20-K20</f>
        <v>196</v>
      </c>
      <c r="S20" s="10">
        <f>SUM(S21:S24)</f>
        <v>196</v>
      </c>
      <c r="T20" s="11"/>
      <c r="U20" s="11"/>
      <c r="V20" s="11"/>
      <c r="W20" s="1"/>
    </row>
    <row r="21" spans="1:23" ht="14.25" customHeight="1" x14ac:dyDescent="0.25">
      <c r="A21" s="96"/>
      <c r="B21" s="96"/>
      <c r="C21" s="96"/>
      <c r="D21" s="96"/>
      <c r="E21" s="96"/>
      <c r="F21" s="96"/>
      <c r="G21" s="13" t="s">
        <v>55</v>
      </c>
      <c r="H21" s="14" t="s">
        <v>26</v>
      </c>
      <c r="I21" s="14"/>
      <c r="J21" s="14" t="s">
        <v>27</v>
      </c>
      <c r="K21" s="15">
        <f>SUM(L21,O21)</f>
        <v>3</v>
      </c>
      <c r="L21" s="16">
        <f>IF(I21="m",(M21+N21)*2.5*V21/28,(M21+N21)*2*V21/28)</f>
        <v>2</v>
      </c>
      <c r="M21" s="15">
        <v>1</v>
      </c>
      <c r="N21" s="15">
        <v>1</v>
      </c>
      <c r="O21" s="16">
        <f>IF(I21="m",(P21+Q21)*1.5*V21/28,(P21+Q21)*1*V21/28)</f>
        <v>1</v>
      </c>
      <c r="P21" s="15">
        <v>1</v>
      </c>
      <c r="Q21" s="15">
        <v>1</v>
      </c>
      <c r="R21" s="14" t="s">
        <v>35</v>
      </c>
      <c r="S21" s="17">
        <v>70</v>
      </c>
      <c r="T21" s="18"/>
      <c r="U21" s="19"/>
      <c r="V21" s="18">
        <v>14</v>
      </c>
      <c r="W21" s="20" t="s">
        <v>54</v>
      </c>
    </row>
    <row r="22" spans="1:23" ht="15" customHeight="1" x14ac:dyDescent="0.25">
      <c r="A22" s="96"/>
      <c r="B22" s="96"/>
      <c r="C22" s="96"/>
      <c r="D22" s="96"/>
      <c r="E22" s="96"/>
      <c r="F22" s="96"/>
      <c r="G22" s="13" t="s">
        <v>58</v>
      </c>
      <c r="H22" s="14" t="s">
        <v>26</v>
      </c>
      <c r="I22" s="14"/>
      <c r="J22" s="14" t="s">
        <v>46</v>
      </c>
      <c r="K22" s="15">
        <f>SUM(L22,O22)</f>
        <v>2</v>
      </c>
      <c r="L22" s="16">
        <f>IF(I22="m",(M22+N22)*2.5*V22/28,(M22+N22)*2*V22/28)</f>
        <v>2</v>
      </c>
      <c r="M22" s="15">
        <v>2</v>
      </c>
      <c r="N22" s="15">
        <v>0</v>
      </c>
      <c r="O22" s="16">
        <f>IF(I22="m",(P22+Q22)*1.5*V22/28,(P22+Q22)*1*V22/28)</f>
        <v>0</v>
      </c>
      <c r="P22" s="15">
        <v>0</v>
      </c>
      <c r="Q22" s="15">
        <v>0</v>
      </c>
      <c r="R22" s="14" t="s">
        <v>50</v>
      </c>
      <c r="S22" s="17">
        <v>81</v>
      </c>
      <c r="T22" s="18"/>
      <c r="U22" s="19"/>
      <c r="V22" s="18">
        <v>14</v>
      </c>
      <c r="W22" s="20" t="s">
        <v>54</v>
      </c>
    </row>
    <row r="23" spans="1:23" ht="13.5" customHeight="1" x14ac:dyDescent="0.25">
      <c r="A23" s="96"/>
      <c r="B23" s="96"/>
      <c r="C23" s="96"/>
      <c r="D23" s="96"/>
      <c r="E23" s="96"/>
      <c r="F23" s="96"/>
      <c r="G23" s="13" t="s">
        <v>56</v>
      </c>
      <c r="H23" s="14" t="s">
        <v>26</v>
      </c>
      <c r="I23" s="14"/>
      <c r="J23" s="14" t="s">
        <v>57</v>
      </c>
      <c r="K23" s="15">
        <f>SUM(L23,O23)</f>
        <v>3</v>
      </c>
      <c r="L23" s="16">
        <f>IF(I23="m",(M23+N23)*2.5*V23/28,(M23+N23)*2*V23/28)</f>
        <v>0</v>
      </c>
      <c r="M23" s="15">
        <v>0</v>
      </c>
      <c r="N23" s="15">
        <v>0</v>
      </c>
      <c r="O23" s="16">
        <f>IF(I23="m",(P23+Q23)*1.5*V23/28,(P23+Q23)*1*V23/28)</f>
        <v>3</v>
      </c>
      <c r="P23" s="15">
        <v>6</v>
      </c>
      <c r="Q23" s="15">
        <v>0</v>
      </c>
      <c r="R23" s="14" t="s">
        <v>32</v>
      </c>
      <c r="S23" s="17">
        <v>45</v>
      </c>
      <c r="T23" s="18"/>
      <c r="U23" s="19"/>
      <c r="V23" s="18">
        <v>14</v>
      </c>
      <c r="W23" s="20" t="s">
        <v>54</v>
      </c>
    </row>
    <row r="24" spans="1:23" ht="12.75" customHeight="1" x14ac:dyDescent="0.25">
      <c r="A24" s="96"/>
      <c r="B24" s="96"/>
      <c r="C24" s="96"/>
      <c r="D24" s="96"/>
      <c r="E24" s="96"/>
      <c r="F24" s="96"/>
      <c r="G24" s="13" t="s">
        <v>81</v>
      </c>
      <c r="H24" s="14" t="s">
        <v>26</v>
      </c>
      <c r="I24" s="14"/>
      <c r="J24" s="14" t="s">
        <v>39</v>
      </c>
      <c r="K24" s="15">
        <f>SUM(L24,O24)</f>
        <v>1</v>
      </c>
      <c r="L24" s="16">
        <f>IF(I24="m",(M24+N24)*2.5*V24/28,(M24+N24)*2*V24/28)</f>
        <v>0</v>
      </c>
      <c r="M24" s="15">
        <v>0</v>
      </c>
      <c r="N24" s="15">
        <v>0</v>
      </c>
      <c r="O24" s="16">
        <f>IF(I24="m",(P24+Q24)*1.5*V24/28,(P24+Q24)*1*V24/28)</f>
        <v>1</v>
      </c>
      <c r="P24" s="15">
        <v>2</v>
      </c>
      <c r="Q24" s="15">
        <v>0</v>
      </c>
      <c r="R24" s="14"/>
      <c r="S24" s="17"/>
      <c r="T24" s="18"/>
      <c r="U24" s="19"/>
      <c r="V24" s="18">
        <v>14</v>
      </c>
      <c r="W24" s="20" t="s">
        <v>54</v>
      </c>
    </row>
    <row r="25" spans="1:23" s="44" customFormat="1" ht="12.6" customHeight="1" x14ac:dyDescent="0.25">
      <c r="A25" s="96">
        <v>4</v>
      </c>
      <c r="B25" s="96" t="s">
        <v>53</v>
      </c>
      <c r="C25" s="96" t="s">
        <v>61</v>
      </c>
      <c r="D25" s="96" t="s">
        <v>53</v>
      </c>
      <c r="E25" s="96" t="s">
        <v>23</v>
      </c>
      <c r="F25" s="96" t="s">
        <v>24</v>
      </c>
      <c r="G25" s="99"/>
      <c r="H25" s="99"/>
      <c r="I25" s="99"/>
      <c r="J25" s="12">
        <v>16</v>
      </c>
      <c r="K25" s="9">
        <f t="shared" ref="K25:Q25" si="6">SUM(K27:K30)</f>
        <v>9</v>
      </c>
      <c r="L25" s="97">
        <f t="shared" si="6"/>
        <v>8</v>
      </c>
      <c r="M25" s="97">
        <f t="shared" si="6"/>
        <v>6</v>
      </c>
      <c r="N25" s="97">
        <f t="shared" si="6"/>
        <v>2</v>
      </c>
      <c r="O25" s="97">
        <f t="shared" si="6"/>
        <v>1</v>
      </c>
      <c r="P25" s="97">
        <f t="shared" si="6"/>
        <v>2</v>
      </c>
      <c r="Q25" s="97">
        <f t="shared" si="6"/>
        <v>0</v>
      </c>
      <c r="R25" s="9">
        <f>J25-K25</f>
        <v>7</v>
      </c>
      <c r="S25" s="10">
        <f>S26/28</f>
        <v>7</v>
      </c>
      <c r="T25" s="11"/>
      <c r="U25" s="11"/>
      <c r="V25" s="11"/>
      <c r="W25" s="1"/>
    </row>
    <row r="26" spans="1:23" s="46" customFormat="1" ht="12.6" customHeight="1" x14ac:dyDescent="0.2">
      <c r="A26" s="96"/>
      <c r="B26" s="96"/>
      <c r="C26" s="96"/>
      <c r="D26" s="96"/>
      <c r="E26" s="96"/>
      <c r="F26" s="96"/>
      <c r="G26" s="99"/>
      <c r="H26" s="99"/>
      <c r="I26" s="99"/>
      <c r="J26" s="12">
        <v>448</v>
      </c>
      <c r="K26" s="9">
        <f>K25*28</f>
        <v>252</v>
      </c>
      <c r="L26" s="97"/>
      <c r="M26" s="97"/>
      <c r="N26" s="97"/>
      <c r="O26" s="97"/>
      <c r="P26" s="97"/>
      <c r="Q26" s="97"/>
      <c r="R26" s="9">
        <f>J26-K26</f>
        <v>196</v>
      </c>
      <c r="S26" s="10">
        <f>SUM(S27:S30)</f>
        <v>196</v>
      </c>
      <c r="T26" s="11"/>
      <c r="U26" s="11"/>
      <c r="V26" s="11"/>
      <c r="W26" s="45"/>
    </row>
    <row r="27" spans="1:23" s="47" customFormat="1" ht="12.6" customHeight="1" x14ac:dyDescent="0.2">
      <c r="A27" s="96"/>
      <c r="B27" s="96"/>
      <c r="C27" s="96"/>
      <c r="D27" s="96"/>
      <c r="E27" s="96"/>
      <c r="F27" s="96"/>
      <c r="G27" s="13" t="s">
        <v>62</v>
      </c>
      <c r="H27" s="14" t="s">
        <v>26</v>
      </c>
      <c r="I27" s="14"/>
      <c r="J27" s="14" t="s">
        <v>49</v>
      </c>
      <c r="K27" s="15">
        <f>SUM(L27,O27)</f>
        <v>2</v>
      </c>
      <c r="L27" s="16">
        <f>IF(I27="m",(M27+N27)*2.5*V27/28,(M27+N27)*2*V27/28)</f>
        <v>2</v>
      </c>
      <c r="M27" s="15">
        <v>2</v>
      </c>
      <c r="N27" s="15">
        <v>0</v>
      </c>
      <c r="O27" s="16">
        <f>IF(I27="m",(P27+Q27)*1.5*V27/28,(P27+Q27)*1*V27/28)</f>
        <v>0</v>
      </c>
      <c r="P27" s="15">
        <v>0</v>
      </c>
      <c r="Q27" s="15">
        <v>0</v>
      </c>
      <c r="R27" s="14" t="s">
        <v>28</v>
      </c>
      <c r="S27" s="17">
        <v>81</v>
      </c>
      <c r="T27" s="18"/>
      <c r="U27" s="18"/>
      <c r="V27" s="18">
        <v>14</v>
      </c>
      <c r="W27" s="20" t="s">
        <v>61</v>
      </c>
    </row>
    <row r="28" spans="1:23" s="47" customFormat="1" ht="12.6" customHeight="1" x14ac:dyDescent="0.2">
      <c r="A28" s="96"/>
      <c r="B28" s="96"/>
      <c r="C28" s="96"/>
      <c r="D28" s="96"/>
      <c r="E28" s="96"/>
      <c r="F28" s="96"/>
      <c r="G28" s="21" t="s">
        <v>90</v>
      </c>
      <c r="H28" s="14" t="s">
        <v>26</v>
      </c>
      <c r="I28" s="14"/>
      <c r="J28" s="14" t="s">
        <v>74</v>
      </c>
      <c r="K28" s="15">
        <f>SUM(L28,O28)</f>
        <v>1</v>
      </c>
      <c r="L28" s="16">
        <f>IF(I28="m",(M28+N28)*2.5*V28/28,(M28+N28)*2*V28/28)</f>
        <v>0</v>
      </c>
      <c r="M28" s="15">
        <v>0</v>
      </c>
      <c r="N28" s="15">
        <v>0</v>
      </c>
      <c r="O28" s="16">
        <f>IF(I28="m",(P28+Q28)*1.5*V28/28,(P28+Q28)*1*V28/28)</f>
        <v>1</v>
      </c>
      <c r="P28" s="15">
        <v>2</v>
      </c>
      <c r="Q28" s="15">
        <v>0</v>
      </c>
      <c r="R28" s="14" t="s">
        <v>50</v>
      </c>
      <c r="S28" s="17">
        <v>70</v>
      </c>
      <c r="T28" s="18"/>
      <c r="U28" s="18"/>
      <c r="V28" s="14">
        <v>14</v>
      </c>
      <c r="W28" s="23" t="s">
        <v>61</v>
      </c>
    </row>
    <row r="29" spans="1:23" s="47" customFormat="1" ht="12.6" customHeight="1" x14ac:dyDescent="0.2">
      <c r="A29" s="96"/>
      <c r="B29" s="96"/>
      <c r="C29" s="96"/>
      <c r="D29" s="96"/>
      <c r="E29" s="96"/>
      <c r="F29" s="96"/>
      <c r="G29" s="13" t="s">
        <v>65</v>
      </c>
      <c r="H29" s="14" t="s">
        <v>26</v>
      </c>
      <c r="I29" s="14"/>
      <c r="J29" s="14" t="s">
        <v>27</v>
      </c>
      <c r="K29" s="15">
        <f>SUM(L29,O29)</f>
        <v>4</v>
      </c>
      <c r="L29" s="16">
        <f>IF(I29="m",(M29+N29)*2.5*V29/28,(M29+N29)*2*V29/28)</f>
        <v>4</v>
      </c>
      <c r="M29" s="15">
        <v>2</v>
      </c>
      <c r="N29" s="15">
        <v>2</v>
      </c>
      <c r="O29" s="16">
        <f>IF(I29="m",(P29+Q29)*1.5*V29/28,(P29+Q29)*1*V29/28)</f>
        <v>0</v>
      </c>
      <c r="P29" s="15">
        <v>0</v>
      </c>
      <c r="Q29" s="15">
        <v>0</v>
      </c>
      <c r="R29" s="14" t="s">
        <v>32</v>
      </c>
      <c r="S29" s="17">
        <v>45</v>
      </c>
      <c r="T29" s="18"/>
      <c r="U29" s="18"/>
      <c r="V29" s="18">
        <v>14</v>
      </c>
      <c r="W29" s="20" t="s">
        <v>61</v>
      </c>
    </row>
    <row r="30" spans="1:23" s="46" customFormat="1" ht="12.6" customHeight="1" x14ac:dyDescent="0.2">
      <c r="A30" s="96"/>
      <c r="B30" s="96"/>
      <c r="C30" s="96"/>
      <c r="D30" s="96"/>
      <c r="E30" s="96"/>
      <c r="F30" s="96"/>
      <c r="G30" s="13" t="s">
        <v>63</v>
      </c>
      <c r="H30" s="14" t="s">
        <v>26</v>
      </c>
      <c r="I30" s="14"/>
      <c r="J30" s="14" t="s">
        <v>64</v>
      </c>
      <c r="K30" s="15">
        <f>SUM(L30,O30)</f>
        <v>2</v>
      </c>
      <c r="L30" s="16">
        <f>IF(I30="m",(M30+N30)*2.5*V30/28,(M30+N30)*2*V30/28)</f>
        <v>2</v>
      </c>
      <c r="M30" s="15">
        <v>2</v>
      </c>
      <c r="N30" s="15">
        <v>0</v>
      </c>
      <c r="O30" s="16">
        <f>IF(I30="m",(P30+Q30)*1.5*V30/28,(P30+Q30)*1*V30/28)</f>
        <v>0</v>
      </c>
      <c r="P30" s="15">
        <v>0</v>
      </c>
      <c r="Q30" s="15">
        <v>0</v>
      </c>
      <c r="R30" s="14"/>
      <c r="S30" s="17"/>
      <c r="T30" s="18"/>
      <c r="U30" s="18"/>
      <c r="V30" s="18">
        <v>14</v>
      </c>
      <c r="W30" s="20" t="s">
        <v>61</v>
      </c>
    </row>
    <row r="31" spans="1:23" x14ac:dyDescent="0.25">
      <c r="A31" s="96">
        <v>5</v>
      </c>
      <c r="B31" s="96" t="s">
        <v>53</v>
      </c>
      <c r="C31" s="96" t="s">
        <v>66</v>
      </c>
      <c r="D31" s="103" t="s">
        <v>53</v>
      </c>
      <c r="E31" s="96" t="s">
        <v>23</v>
      </c>
      <c r="F31" s="96" t="s">
        <v>24</v>
      </c>
      <c r="G31" s="99"/>
      <c r="H31" s="99"/>
      <c r="I31" s="99"/>
      <c r="J31" s="12">
        <v>16</v>
      </c>
      <c r="K31" s="9">
        <f t="shared" ref="K31:Q31" si="7">SUM(K33:K36)</f>
        <v>9</v>
      </c>
      <c r="L31" s="97">
        <f t="shared" si="7"/>
        <v>6</v>
      </c>
      <c r="M31" s="97">
        <f t="shared" si="7"/>
        <v>2</v>
      </c>
      <c r="N31" s="97">
        <f t="shared" si="7"/>
        <v>4</v>
      </c>
      <c r="O31" s="97">
        <f t="shared" si="7"/>
        <v>3</v>
      </c>
      <c r="P31" s="97">
        <f t="shared" si="7"/>
        <v>3</v>
      </c>
      <c r="Q31" s="97">
        <f t="shared" si="7"/>
        <v>3</v>
      </c>
      <c r="R31" s="9">
        <f>J31-K31</f>
        <v>7</v>
      </c>
      <c r="S31" s="10">
        <f>S32/28</f>
        <v>7</v>
      </c>
      <c r="T31" s="11"/>
      <c r="U31" s="11"/>
      <c r="V31" s="11"/>
      <c r="W31" s="1"/>
    </row>
    <row r="32" spans="1:23" x14ac:dyDescent="0.25">
      <c r="A32" s="96"/>
      <c r="B32" s="96"/>
      <c r="C32" s="96"/>
      <c r="D32" s="103"/>
      <c r="E32" s="96"/>
      <c r="F32" s="96"/>
      <c r="G32" s="99"/>
      <c r="H32" s="99"/>
      <c r="I32" s="99"/>
      <c r="J32" s="12">
        <v>448</v>
      </c>
      <c r="K32" s="9">
        <f>K31*28</f>
        <v>252</v>
      </c>
      <c r="L32" s="97"/>
      <c r="M32" s="97"/>
      <c r="N32" s="97"/>
      <c r="O32" s="97"/>
      <c r="P32" s="97"/>
      <c r="Q32" s="97"/>
      <c r="R32" s="9">
        <f>J32-K32</f>
        <v>196</v>
      </c>
      <c r="S32" s="10">
        <f>SUM(S33:S36)</f>
        <v>196</v>
      </c>
      <c r="T32" s="11"/>
      <c r="U32" s="11"/>
      <c r="V32" s="11"/>
      <c r="W32" s="1"/>
    </row>
    <row r="33" spans="1:23" ht="12.75" customHeight="1" x14ac:dyDescent="0.25">
      <c r="A33" s="96"/>
      <c r="B33" s="96"/>
      <c r="C33" s="96"/>
      <c r="D33" s="103"/>
      <c r="E33" s="96"/>
      <c r="F33" s="96"/>
      <c r="G33" s="13" t="s">
        <v>67</v>
      </c>
      <c r="H33" s="14" t="s">
        <v>26</v>
      </c>
      <c r="I33" s="14"/>
      <c r="J33" s="14" t="s">
        <v>27</v>
      </c>
      <c r="K33" s="15">
        <f>SUM(L33,O33)</f>
        <v>3</v>
      </c>
      <c r="L33" s="16">
        <f>IF(I33="m",(M33+N33)*2.5*V33/28,(M33+N33)*2*V33/28)</f>
        <v>2</v>
      </c>
      <c r="M33" s="15">
        <v>1</v>
      </c>
      <c r="N33" s="15">
        <v>1</v>
      </c>
      <c r="O33" s="16">
        <f>IF(I33="m",(P33+Q33)*1.5*V33/28,(P33+Q33)*1*V33/28)</f>
        <v>1</v>
      </c>
      <c r="P33" s="15">
        <v>1</v>
      </c>
      <c r="Q33" s="15">
        <v>1</v>
      </c>
      <c r="R33" s="14" t="s">
        <v>50</v>
      </c>
      <c r="S33" s="17">
        <v>84</v>
      </c>
      <c r="T33" s="18"/>
      <c r="U33" s="19"/>
      <c r="V33" s="18">
        <v>14</v>
      </c>
      <c r="W33" s="20" t="s">
        <v>66</v>
      </c>
    </row>
    <row r="34" spans="1:23" ht="15" customHeight="1" x14ac:dyDescent="0.25">
      <c r="A34" s="96"/>
      <c r="B34" s="96"/>
      <c r="C34" s="96"/>
      <c r="D34" s="103"/>
      <c r="E34" s="96"/>
      <c r="F34" s="96"/>
      <c r="G34" s="13" t="s">
        <v>68</v>
      </c>
      <c r="H34" s="14" t="s">
        <v>26</v>
      </c>
      <c r="I34" s="14"/>
      <c r="J34" s="14" t="s">
        <v>27</v>
      </c>
      <c r="K34" s="15">
        <f>SUM(L34,O34)</f>
        <v>2</v>
      </c>
      <c r="L34" s="16">
        <f>IF(I34="m",(M34+N34)*2.5*V34/28,(M34+N34)*2*V34/28)</f>
        <v>2</v>
      </c>
      <c r="M34" s="15">
        <v>0</v>
      </c>
      <c r="N34" s="15">
        <v>2</v>
      </c>
      <c r="O34" s="16">
        <f>IF(I34="m",(P34+Q34)*1.5*V34/28,(P34+Q34)*1*V34/28)</f>
        <v>0</v>
      </c>
      <c r="P34" s="15">
        <v>0</v>
      </c>
      <c r="Q34" s="15">
        <v>0</v>
      </c>
      <c r="R34" s="14" t="s">
        <v>35</v>
      </c>
      <c r="S34" s="17">
        <v>67</v>
      </c>
      <c r="T34" s="18"/>
      <c r="U34" s="19"/>
      <c r="V34" s="18">
        <v>14</v>
      </c>
      <c r="W34" s="20" t="s">
        <v>66</v>
      </c>
    </row>
    <row r="35" spans="1:23" x14ac:dyDescent="0.25">
      <c r="A35" s="96"/>
      <c r="B35" s="96"/>
      <c r="C35" s="96"/>
      <c r="D35" s="103"/>
      <c r="E35" s="96"/>
      <c r="F35" s="96"/>
      <c r="G35" s="13" t="s">
        <v>69</v>
      </c>
      <c r="H35" s="14" t="s">
        <v>26</v>
      </c>
      <c r="I35" s="14"/>
      <c r="J35" s="14" t="s">
        <v>27</v>
      </c>
      <c r="K35" s="15">
        <f>SUM(L35,O35)</f>
        <v>1</v>
      </c>
      <c r="L35" s="16">
        <f>IF(I35="m",(M35+N35)*2.5*V35/28,(M35+N35)*2*V35/28)</f>
        <v>0</v>
      </c>
      <c r="M35" s="15">
        <v>0</v>
      </c>
      <c r="N35" s="15">
        <v>0</v>
      </c>
      <c r="O35" s="16">
        <f>IF(I35="m",(P35+Q35)*1.5*V35/28,(P35+Q35)*1*V35/28)</f>
        <v>1</v>
      </c>
      <c r="P35" s="15">
        <v>1</v>
      </c>
      <c r="Q35" s="15">
        <v>1</v>
      </c>
      <c r="R35" s="14" t="s">
        <v>32</v>
      </c>
      <c r="S35" s="17">
        <v>45</v>
      </c>
      <c r="T35" s="18"/>
      <c r="U35" s="19"/>
      <c r="V35" s="18">
        <v>14</v>
      </c>
      <c r="W35" s="20" t="s">
        <v>66</v>
      </c>
    </row>
    <row r="36" spans="1:23" x14ac:dyDescent="0.25">
      <c r="A36" s="96"/>
      <c r="B36" s="96"/>
      <c r="C36" s="96"/>
      <c r="D36" s="103"/>
      <c r="E36" s="96"/>
      <c r="F36" s="96"/>
      <c r="G36" s="13" t="s">
        <v>70</v>
      </c>
      <c r="H36" s="14" t="s">
        <v>26</v>
      </c>
      <c r="I36" s="14"/>
      <c r="J36" s="14" t="s">
        <v>46</v>
      </c>
      <c r="K36" s="15">
        <f>SUM(L36,O36)</f>
        <v>3</v>
      </c>
      <c r="L36" s="16">
        <f>IF(I36="m",(M36+N36)*2.5*V36/28,(M36+N36)*2*V36/28)</f>
        <v>2</v>
      </c>
      <c r="M36" s="15">
        <v>1</v>
      </c>
      <c r="N36" s="15">
        <v>1</v>
      </c>
      <c r="O36" s="16">
        <f>IF(I36="m",(P36+Q36)*1.5*V36/28,(P36+Q36)*1*V36/28)</f>
        <v>1</v>
      </c>
      <c r="P36" s="15">
        <v>1</v>
      </c>
      <c r="Q36" s="15">
        <v>1</v>
      </c>
      <c r="R36" s="48"/>
      <c r="S36" s="48"/>
      <c r="T36" s="18"/>
      <c r="U36" s="19"/>
      <c r="V36" s="18">
        <v>14</v>
      </c>
      <c r="W36" s="20" t="s">
        <v>66</v>
      </c>
    </row>
    <row r="37" spans="1:23" x14ac:dyDescent="0.25">
      <c r="A37" s="96">
        <v>6</v>
      </c>
      <c r="B37" s="96" t="s">
        <v>53</v>
      </c>
      <c r="C37" s="96" t="s">
        <v>71</v>
      </c>
      <c r="D37" s="96" t="s">
        <v>53</v>
      </c>
      <c r="E37" s="96" t="s">
        <v>23</v>
      </c>
      <c r="F37" s="96" t="s">
        <v>24</v>
      </c>
      <c r="G37" s="102"/>
      <c r="H37" s="99"/>
      <c r="I37" s="99"/>
      <c r="J37" s="12">
        <v>16</v>
      </c>
      <c r="K37" s="9">
        <f t="shared" ref="K37:Q37" si="8">SUM(K39:K41)</f>
        <v>9</v>
      </c>
      <c r="L37" s="97">
        <f t="shared" si="8"/>
        <v>7</v>
      </c>
      <c r="M37" s="97">
        <f t="shared" si="8"/>
        <v>3</v>
      </c>
      <c r="N37" s="97">
        <f t="shared" si="8"/>
        <v>4</v>
      </c>
      <c r="O37" s="97">
        <f t="shared" si="8"/>
        <v>2</v>
      </c>
      <c r="P37" s="97">
        <f t="shared" si="8"/>
        <v>3</v>
      </c>
      <c r="Q37" s="97">
        <f t="shared" si="8"/>
        <v>1</v>
      </c>
      <c r="R37" s="8">
        <f>J37-K37</f>
        <v>7</v>
      </c>
      <c r="S37" s="49">
        <f>S38/28</f>
        <v>7</v>
      </c>
      <c r="T37" s="11"/>
      <c r="U37" s="11"/>
      <c r="V37" s="11"/>
      <c r="W37" s="1"/>
    </row>
    <row r="38" spans="1:23" x14ac:dyDescent="0.25">
      <c r="A38" s="96"/>
      <c r="B38" s="96"/>
      <c r="C38" s="96"/>
      <c r="D38" s="96"/>
      <c r="E38" s="96"/>
      <c r="F38" s="96"/>
      <c r="G38" s="102"/>
      <c r="H38" s="99"/>
      <c r="I38" s="99"/>
      <c r="J38" s="12">
        <v>448</v>
      </c>
      <c r="K38" s="9">
        <f>K37*28</f>
        <v>252</v>
      </c>
      <c r="L38" s="97"/>
      <c r="M38" s="97"/>
      <c r="N38" s="97"/>
      <c r="O38" s="97"/>
      <c r="P38" s="97"/>
      <c r="Q38" s="97"/>
      <c r="R38" s="9">
        <f>J38-K38</f>
        <v>196</v>
      </c>
      <c r="S38" s="10">
        <f>SUM(S39:S41)</f>
        <v>196</v>
      </c>
      <c r="T38" s="11"/>
      <c r="U38" s="11"/>
      <c r="V38" s="11"/>
      <c r="W38" s="1"/>
    </row>
    <row r="39" spans="1:23" x14ac:dyDescent="0.25">
      <c r="A39" s="96"/>
      <c r="B39" s="96"/>
      <c r="C39" s="96"/>
      <c r="D39" s="96"/>
      <c r="E39" s="96"/>
      <c r="F39" s="96"/>
      <c r="G39" s="13" t="s">
        <v>72</v>
      </c>
      <c r="H39" s="14" t="s">
        <v>26</v>
      </c>
      <c r="I39" s="14"/>
      <c r="J39" s="14" t="s">
        <v>31</v>
      </c>
      <c r="K39" s="15">
        <f>SUM(L39,O39)</f>
        <v>5</v>
      </c>
      <c r="L39" s="16">
        <f>IF(I39="m",(M39+N39)*2.5*V39/28,(M39+N39)*2*V39/28)</f>
        <v>4</v>
      </c>
      <c r="M39" s="15">
        <v>2</v>
      </c>
      <c r="N39" s="15">
        <v>2</v>
      </c>
      <c r="O39" s="16">
        <f>IF(I39="m",(P39+Q39)*1.5*V39/28,(P39+Q39)*1*V39/28)</f>
        <v>1</v>
      </c>
      <c r="P39" s="15">
        <v>1</v>
      </c>
      <c r="Q39" s="15">
        <v>1</v>
      </c>
      <c r="R39" s="14" t="s">
        <v>32</v>
      </c>
      <c r="S39" s="17">
        <v>45</v>
      </c>
      <c r="T39" s="18"/>
      <c r="U39" s="18"/>
      <c r="V39" s="18">
        <v>14</v>
      </c>
      <c r="W39" s="50" t="s">
        <v>71</v>
      </c>
    </row>
    <row r="40" spans="1:23" x14ac:dyDescent="0.25">
      <c r="A40" s="96"/>
      <c r="B40" s="96"/>
      <c r="C40" s="96"/>
      <c r="D40" s="96"/>
      <c r="E40" s="96"/>
      <c r="F40" s="96"/>
      <c r="G40" s="13" t="s">
        <v>173</v>
      </c>
      <c r="H40" s="14" t="s">
        <v>26</v>
      </c>
      <c r="I40" s="14"/>
      <c r="J40" s="14" t="s">
        <v>49</v>
      </c>
      <c r="K40" s="15">
        <f>SUM(L40,O40)</f>
        <v>2</v>
      </c>
      <c r="L40" s="16">
        <f>IF(I40="m",(M40+N40)*2.5*V40/28,(M40+N40)*2*V40/28)</f>
        <v>2</v>
      </c>
      <c r="M40" s="15">
        <v>0</v>
      </c>
      <c r="N40" s="15">
        <v>2</v>
      </c>
      <c r="O40" s="16">
        <f>IF(I40="m",(P40+Q40)*1.5*V40/28,(P40+Q40)*1*V40/28)</f>
        <v>0</v>
      </c>
      <c r="P40" s="15">
        <v>0</v>
      </c>
      <c r="Q40" s="15">
        <v>0</v>
      </c>
      <c r="R40" s="14" t="s">
        <v>50</v>
      </c>
      <c r="S40" s="17">
        <v>80</v>
      </c>
      <c r="T40" s="18"/>
      <c r="U40" s="18"/>
      <c r="V40" s="18">
        <v>14</v>
      </c>
      <c r="W40" s="50" t="s">
        <v>71</v>
      </c>
    </row>
    <row r="41" spans="1:23" x14ac:dyDescent="0.25">
      <c r="A41" s="96"/>
      <c r="B41" s="96"/>
      <c r="C41" s="96"/>
      <c r="D41" s="96"/>
      <c r="E41" s="96"/>
      <c r="F41" s="96"/>
      <c r="G41" s="86" t="s">
        <v>76</v>
      </c>
      <c r="H41" s="14" t="s">
        <v>26</v>
      </c>
      <c r="I41" s="24"/>
      <c r="J41" s="24" t="s">
        <v>34</v>
      </c>
      <c r="K41" s="15">
        <f>SUM(L41,O41)</f>
        <v>2</v>
      </c>
      <c r="L41" s="26">
        <f>IF(I41="m",(M41+N41)*2.5*V41/28,(M41+N41)*2*V41/28)</f>
        <v>1</v>
      </c>
      <c r="M41" s="25">
        <v>1</v>
      </c>
      <c r="N41" s="25">
        <v>0</v>
      </c>
      <c r="O41" s="26">
        <f>IF(I41="m",(P41+Q41)*1.5*V41/28,(P41+Q41)*1*V41/28)</f>
        <v>1</v>
      </c>
      <c r="P41" s="15">
        <v>2</v>
      </c>
      <c r="Q41" s="25">
        <v>0</v>
      </c>
      <c r="R41" s="14" t="s">
        <v>35</v>
      </c>
      <c r="S41" s="17">
        <v>71</v>
      </c>
      <c r="T41" s="28"/>
      <c r="U41" s="28"/>
      <c r="V41" s="28">
        <v>14</v>
      </c>
      <c r="W41" s="42" t="s">
        <v>71</v>
      </c>
    </row>
    <row r="42" spans="1:23" ht="15" customHeight="1" x14ac:dyDescent="0.25">
      <c r="A42" s="96">
        <v>7</v>
      </c>
      <c r="B42" s="96" t="s">
        <v>22</v>
      </c>
      <c r="C42" s="96" t="s">
        <v>77</v>
      </c>
      <c r="D42" s="96" t="s">
        <v>22</v>
      </c>
      <c r="E42" s="96" t="s">
        <v>23</v>
      </c>
      <c r="F42" s="96" t="s">
        <v>24</v>
      </c>
      <c r="G42" s="99"/>
      <c r="H42" s="99"/>
      <c r="I42" s="99"/>
      <c r="J42" s="12">
        <v>16</v>
      </c>
      <c r="K42" s="9">
        <f t="shared" ref="K42:Q42" si="9">SUM(K44:K47)</f>
        <v>11</v>
      </c>
      <c r="L42" s="97">
        <f t="shared" si="9"/>
        <v>6</v>
      </c>
      <c r="M42" s="97">
        <f t="shared" si="9"/>
        <v>4</v>
      </c>
      <c r="N42" s="97">
        <f t="shared" si="9"/>
        <v>2</v>
      </c>
      <c r="O42" s="97">
        <f t="shared" si="9"/>
        <v>5</v>
      </c>
      <c r="P42" s="97">
        <f t="shared" si="9"/>
        <v>6</v>
      </c>
      <c r="Q42" s="97">
        <f t="shared" si="9"/>
        <v>4</v>
      </c>
      <c r="R42" s="9">
        <f>J42-K42</f>
        <v>5</v>
      </c>
      <c r="S42" s="10">
        <f>S43/28</f>
        <v>5</v>
      </c>
      <c r="T42" s="11"/>
      <c r="U42" s="11"/>
      <c r="V42" s="11"/>
      <c r="W42" s="1"/>
    </row>
    <row r="43" spans="1:23" x14ac:dyDescent="0.25">
      <c r="A43" s="96"/>
      <c r="B43" s="96"/>
      <c r="C43" s="96"/>
      <c r="D43" s="96"/>
      <c r="E43" s="96"/>
      <c r="F43" s="96"/>
      <c r="G43" s="99"/>
      <c r="H43" s="99"/>
      <c r="I43" s="99"/>
      <c r="J43" s="12">
        <v>448</v>
      </c>
      <c r="K43" s="9">
        <f>K42*28</f>
        <v>308</v>
      </c>
      <c r="L43" s="97"/>
      <c r="M43" s="97"/>
      <c r="N43" s="97"/>
      <c r="O43" s="97"/>
      <c r="P43" s="97"/>
      <c r="Q43" s="97"/>
      <c r="R43" s="9">
        <f>J43-K43</f>
        <v>140</v>
      </c>
      <c r="S43" s="10">
        <f>SUM(S44:S47)</f>
        <v>140</v>
      </c>
      <c r="T43" s="11"/>
      <c r="U43" s="11"/>
      <c r="V43" s="11"/>
      <c r="W43" s="45"/>
    </row>
    <row r="44" spans="1:23" x14ac:dyDescent="0.25">
      <c r="A44" s="96"/>
      <c r="B44" s="96"/>
      <c r="C44" s="96"/>
      <c r="D44" s="96"/>
      <c r="E44" s="96"/>
      <c r="F44" s="96"/>
      <c r="G44" s="13" t="s">
        <v>175</v>
      </c>
      <c r="H44" s="14" t="s">
        <v>26</v>
      </c>
      <c r="I44" s="14"/>
      <c r="J44" s="14" t="s">
        <v>64</v>
      </c>
      <c r="K44" s="15">
        <f>SUM(L44,O44)</f>
        <v>2.5</v>
      </c>
      <c r="L44" s="16">
        <f>IF(I44="m",(M44+N44)*2.5*V44/28,(M44+N44)*2*V44/28)</f>
        <v>2</v>
      </c>
      <c r="M44" s="15">
        <v>2</v>
      </c>
      <c r="N44" s="15">
        <v>0</v>
      </c>
      <c r="O44" s="16">
        <f>IF(I44="m",(P44+Q44)*1.5*V44/28,(P44+Q44)*1*V44/28)</f>
        <v>0.5</v>
      </c>
      <c r="P44" s="15">
        <v>1</v>
      </c>
      <c r="Q44" s="15">
        <v>0</v>
      </c>
      <c r="R44" s="14" t="s">
        <v>35</v>
      </c>
      <c r="S44" s="17">
        <v>50</v>
      </c>
      <c r="T44" s="18"/>
      <c r="U44" s="19"/>
      <c r="V44" s="18">
        <v>14</v>
      </c>
      <c r="W44" s="50" t="s">
        <v>78</v>
      </c>
    </row>
    <row r="45" spans="1:23" x14ac:dyDescent="0.25">
      <c r="A45" s="96"/>
      <c r="B45" s="96"/>
      <c r="C45" s="96"/>
      <c r="D45" s="96"/>
      <c r="E45" s="96"/>
      <c r="F45" s="96"/>
      <c r="G45" s="13" t="s">
        <v>116</v>
      </c>
      <c r="H45" s="14" t="s">
        <v>172</v>
      </c>
      <c r="I45" s="14"/>
      <c r="J45" s="14" t="s">
        <v>39</v>
      </c>
      <c r="K45" s="15">
        <f>SUM(L45,O45)</f>
        <v>4</v>
      </c>
      <c r="L45" s="16">
        <f>IF(I45="m",(M45+N45)*2.5*V45/28,(M45+N45)*2*V45/28)</f>
        <v>0</v>
      </c>
      <c r="M45" s="15">
        <v>0</v>
      </c>
      <c r="N45" s="15">
        <v>0</v>
      </c>
      <c r="O45" s="16">
        <f>IF(I45="m",(P45+Q45)*1.5*V45/28,(P45+Q45)*1*V45/28)</f>
        <v>4</v>
      </c>
      <c r="P45" s="15">
        <v>4</v>
      </c>
      <c r="Q45" s="15">
        <v>4</v>
      </c>
      <c r="R45" s="14" t="s">
        <v>50</v>
      </c>
      <c r="S45" s="17">
        <v>45</v>
      </c>
      <c r="T45" s="18"/>
      <c r="U45" s="19"/>
      <c r="V45" s="22">
        <v>14</v>
      </c>
      <c r="W45" s="50" t="s">
        <v>78</v>
      </c>
    </row>
    <row r="46" spans="1:23" x14ac:dyDescent="0.25">
      <c r="A46" s="96"/>
      <c r="B46" s="96"/>
      <c r="C46" s="96"/>
      <c r="D46" s="96"/>
      <c r="E46" s="96"/>
      <c r="F46" s="96"/>
      <c r="G46" s="13" t="s">
        <v>193</v>
      </c>
      <c r="H46" s="14" t="s">
        <v>26</v>
      </c>
      <c r="I46" s="14"/>
      <c r="J46" s="14" t="s">
        <v>64</v>
      </c>
      <c r="K46" s="15">
        <f>SUM(L46,O46)</f>
        <v>0.5</v>
      </c>
      <c r="L46" s="16">
        <f>IF(I46="m",(M46+N46)*2.5*V46/28,(M46+N46)*2*V46/28)</f>
        <v>0</v>
      </c>
      <c r="M46" s="15">
        <v>0</v>
      </c>
      <c r="N46" s="15">
        <v>0</v>
      </c>
      <c r="O46" s="26">
        <f>IF(I46="m",(P46+Q46)*1.5*V46/28,(P46+Q46)*1*V46/28)</f>
        <v>0.5</v>
      </c>
      <c r="P46" s="15">
        <v>1</v>
      </c>
      <c r="Q46" s="15">
        <v>0</v>
      </c>
      <c r="R46" s="14" t="s">
        <v>32</v>
      </c>
      <c r="S46" s="17">
        <v>45</v>
      </c>
      <c r="T46" s="18"/>
      <c r="U46" s="19"/>
      <c r="V46" s="18">
        <v>14</v>
      </c>
      <c r="W46" s="50" t="s">
        <v>78</v>
      </c>
    </row>
    <row r="47" spans="1:23" x14ac:dyDescent="0.25">
      <c r="A47" s="96"/>
      <c r="B47" s="96"/>
      <c r="C47" s="96"/>
      <c r="D47" s="96"/>
      <c r="E47" s="96"/>
      <c r="F47" s="96"/>
      <c r="G47" s="13" t="s">
        <v>80</v>
      </c>
      <c r="H47" s="14" t="s">
        <v>26</v>
      </c>
      <c r="I47" s="14"/>
      <c r="J47" s="14" t="s">
        <v>49</v>
      </c>
      <c r="K47" s="15">
        <f>SUM(L47,O47)</f>
        <v>4</v>
      </c>
      <c r="L47" s="16">
        <f>IF(I47="m",(M47+N47)*2.5*V47/28,(M47+N47)*2*V47/28)</f>
        <v>4</v>
      </c>
      <c r="M47" s="15">
        <v>2</v>
      </c>
      <c r="N47" s="15">
        <v>2</v>
      </c>
      <c r="O47" s="16">
        <f>IF(I47="m",(P47+Q47)*1.5*V47/28,(P47+Q47)*1*V47/28)</f>
        <v>0</v>
      </c>
      <c r="P47" s="15">
        <v>0</v>
      </c>
      <c r="Q47" s="15">
        <v>0</v>
      </c>
      <c r="R47" s="14" t="s">
        <v>60</v>
      </c>
      <c r="S47" s="17" t="s">
        <v>60</v>
      </c>
      <c r="T47" s="18"/>
      <c r="U47" s="19"/>
      <c r="V47" s="18">
        <v>14</v>
      </c>
      <c r="W47" s="20" t="s">
        <v>78</v>
      </c>
    </row>
    <row r="48" spans="1:23" x14ac:dyDescent="0.25">
      <c r="A48" s="96">
        <v>8</v>
      </c>
      <c r="B48" s="96" t="s">
        <v>22</v>
      </c>
      <c r="C48" s="96" t="s">
        <v>85</v>
      </c>
      <c r="D48" s="96" t="s">
        <v>22</v>
      </c>
      <c r="E48" s="96" t="s">
        <v>23</v>
      </c>
      <c r="F48" s="96" t="s">
        <v>24</v>
      </c>
      <c r="G48" s="99"/>
      <c r="H48" s="99"/>
      <c r="I48" s="99"/>
      <c r="J48" s="12">
        <v>16</v>
      </c>
      <c r="K48" s="9">
        <f t="shared" ref="K48:Q48" si="10">SUM(K50:K54)</f>
        <v>11</v>
      </c>
      <c r="L48" s="97">
        <f t="shared" si="10"/>
        <v>6</v>
      </c>
      <c r="M48" s="97">
        <f t="shared" si="10"/>
        <v>6</v>
      </c>
      <c r="N48" s="97">
        <f t="shared" si="10"/>
        <v>0</v>
      </c>
      <c r="O48" s="97">
        <f t="shared" si="10"/>
        <v>5</v>
      </c>
      <c r="P48" s="97">
        <f t="shared" si="10"/>
        <v>6</v>
      </c>
      <c r="Q48" s="97">
        <f t="shared" si="10"/>
        <v>4</v>
      </c>
      <c r="R48" s="9">
        <f>J48-K48</f>
        <v>5</v>
      </c>
      <c r="S48" s="10">
        <f>S49/28</f>
        <v>5</v>
      </c>
      <c r="T48" s="11"/>
      <c r="U48" s="11"/>
      <c r="V48" s="11"/>
      <c r="W48" s="1"/>
    </row>
    <row r="49" spans="1:23" x14ac:dyDescent="0.25">
      <c r="A49" s="96"/>
      <c r="B49" s="96"/>
      <c r="C49" s="96"/>
      <c r="D49" s="96"/>
      <c r="E49" s="96"/>
      <c r="F49" s="96"/>
      <c r="G49" s="99"/>
      <c r="H49" s="99"/>
      <c r="I49" s="99"/>
      <c r="J49" s="12">
        <v>448</v>
      </c>
      <c r="K49" s="9">
        <f>K48*28</f>
        <v>308</v>
      </c>
      <c r="L49" s="97"/>
      <c r="M49" s="97"/>
      <c r="N49" s="97"/>
      <c r="O49" s="97"/>
      <c r="P49" s="97"/>
      <c r="Q49" s="97"/>
      <c r="R49" s="9">
        <f>J49-K49</f>
        <v>140</v>
      </c>
      <c r="S49" s="10">
        <f>SUM(S50:S54)</f>
        <v>140</v>
      </c>
      <c r="T49" s="11"/>
      <c r="U49" s="11"/>
      <c r="V49" s="11"/>
      <c r="W49" s="45"/>
    </row>
    <row r="50" spans="1:23" x14ac:dyDescent="0.25">
      <c r="A50" s="96"/>
      <c r="B50" s="96"/>
      <c r="C50" s="96"/>
      <c r="D50" s="96"/>
      <c r="E50" s="96"/>
      <c r="F50" s="96"/>
      <c r="G50" s="21" t="s">
        <v>86</v>
      </c>
      <c r="H50" s="24" t="s">
        <v>26</v>
      </c>
      <c r="I50" s="24"/>
      <c r="J50" s="24" t="s">
        <v>31</v>
      </c>
      <c r="K50" s="26">
        <f>SUM(L50,O50)</f>
        <v>2</v>
      </c>
      <c r="L50" s="26">
        <f>IF(I50="m",(M50+N50)*2.5*V50/28,(M50+N50)*2*V50/28)</f>
        <v>2</v>
      </c>
      <c r="M50" s="25">
        <v>2</v>
      </c>
      <c r="N50" s="25">
        <v>0</v>
      </c>
      <c r="O50" s="26">
        <f>IF(I50="m",(P50+Q50)*1.5*V50/28,(P50+Q50)*1*V50/28)</f>
        <v>0</v>
      </c>
      <c r="P50" s="25">
        <v>0</v>
      </c>
      <c r="Q50" s="25">
        <v>0</v>
      </c>
      <c r="R50" s="14" t="s">
        <v>28</v>
      </c>
      <c r="S50" s="17">
        <v>55</v>
      </c>
      <c r="T50" s="28"/>
      <c r="U50" s="28"/>
      <c r="V50" s="51">
        <v>14</v>
      </c>
      <c r="W50" s="42" t="s">
        <v>87</v>
      </c>
    </row>
    <row r="51" spans="1:23" x14ac:dyDescent="0.25">
      <c r="A51" s="96"/>
      <c r="B51" s="96"/>
      <c r="C51" s="96"/>
      <c r="D51" s="96"/>
      <c r="E51" s="96"/>
      <c r="F51" s="96"/>
      <c r="G51" s="21" t="s">
        <v>88</v>
      </c>
      <c r="H51" s="24" t="s">
        <v>26</v>
      </c>
      <c r="I51" s="24"/>
      <c r="J51" s="24" t="s">
        <v>64</v>
      </c>
      <c r="K51" s="25">
        <f>SUM(L51,O51)</f>
        <v>2</v>
      </c>
      <c r="L51" s="26">
        <f>IF(I51="m",(M51+N51)*2.5*V51/28,(M51+N51)*2*V51/28)</f>
        <v>2</v>
      </c>
      <c r="M51" s="25">
        <v>2</v>
      </c>
      <c r="N51" s="25">
        <v>0</v>
      </c>
      <c r="O51" s="26">
        <f>IF(I51="m",(P51+Q51)*1.5*V51/28,(P51+Q51)*1*V51/28)</f>
        <v>0</v>
      </c>
      <c r="P51" s="25">
        <v>0</v>
      </c>
      <c r="Q51" s="25">
        <v>0</v>
      </c>
      <c r="R51" s="14" t="s">
        <v>35</v>
      </c>
      <c r="S51" s="17">
        <v>40</v>
      </c>
      <c r="T51" s="28"/>
      <c r="U51" s="28"/>
      <c r="V51" s="28">
        <v>14</v>
      </c>
      <c r="W51" s="42" t="s">
        <v>87</v>
      </c>
    </row>
    <row r="52" spans="1:23" x14ac:dyDescent="0.25">
      <c r="A52" s="96"/>
      <c r="B52" s="96"/>
      <c r="C52" s="96"/>
      <c r="D52" s="96"/>
      <c r="E52" s="96"/>
      <c r="F52" s="96"/>
      <c r="G52" s="86" t="s">
        <v>89</v>
      </c>
      <c r="H52" s="24" t="s">
        <v>26</v>
      </c>
      <c r="I52" s="24"/>
      <c r="J52" s="24" t="s">
        <v>37</v>
      </c>
      <c r="K52" s="15">
        <f>SUM(L52,O52)</f>
        <v>1</v>
      </c>
      <c r="L52" s="26">
        <f>IF(I52="m",(M52+N52)*2.5*V52/28,(M52+N52)*2*V52/28)</f>
        <v>0</v>
      </c>
      <c r="M52" s="25">
        <v>0</v>
      </c>
      <c r="N52" s="25">
        <v>0</v>
      </c>
      <c r="O52" s="26">
        <f>IF(I52="m",(P52+Q52)*1.5*V52/28,(P52+Q52)*1*V52/28)</f>
        <v>1</v>
      </c>
      <c r="P52" s="15">
        <v>2</v>
      </c>
      <c r="Q52" s="25">
        <v>0</v>
      </c>
      <c r="R52" s="14" t="s">
        <v>32</v>
      </c>
      <c r="S52" s="17">
        <v>45</v>
      </c>
      <c r="T52" s="28"/>
      <c r="U52" s="28"/>
      <c r="V52" s="28">
        <v>14</v>
      </c>
      <c r="W52" s="42" t="s">
        <v>87</v>
      </c>
    </row>
    <row r="53" spans="1:23" x14ac:dyDescent="0.25">
      <c r="A53" s="96"/>
      <c r="B53" s="96"/>
      <c r="C53" s="96"/>
      <c r="D53" s="96"/>
      <c r="E53" s="96"/>
      <c r="F53" s="96"/>
      <c r="G53" s="21" t="s">
        <v>90</v>
      </c>
      <c r="H53" s="24" t="s">
        <v>26</v>
      </c>
      <c r="I53" s="24"/>
      <c r="J53" s="24" t="s">
        <v>27</v>
      </c>
      <c r="K53" s="25">
        <f>SUM(L53,O53)</f>
        <v>2</v>
      </c>
      <c r="L53" s="26">
        <f>IF(I53="m",(M53+N53)*2.5*V53/28,(M53+N53)*2*V53/28)</f>
        <v>2</v>
      </c>
      <c r="M53" s="25">
        <v>2</v>
      </c>
      <c r="N53" s="25">
        <v>0</v>
      </c>
      <c r="O53" s="26">
        <f>IF(I53="m",(P53+Q53)*1.5*V53/28,(P53+Q53)*1*V53/28)</f>
        <v>0</v>
      </c>
      <c r="P53" s="25">
        <v>0</v>
      </c>
      <c r="Q53" s="25">
        <v>0</v>
      </c>
      <c r="R53" s="24"/>
      <c r="S53" s="27"/>
      <c r="T53" s="28"/>
      <c r="U53" s="52"/>
      <c r="V53" s="28">
        <v>14</v>
      </c>
      <c r="W53" s="29" t="s">
        <v>87</v>
      </c>
    </row>
    <row r="54" spans="1:23" x14ac:dyDescent="0.25">
      <c r="A54" s="96"/>
      <c r="B54" s="96"/>
      <c r="C54" s="96"/>
      <c r="D54" s="96"/>
      <c r="E54" s="96"/>
      <c r="F54" s="96"/>
      <c r="G54" s="13" t="s">
        <v>91</v>
      </c>
      <c r="H54" s="24" t="s">
        <v>26</v>
      </c>
      <c r="I54" s="14"/>
      <c r="J54" s="14" t="s">
        <v>39</v>
      </c>
      <c r="K54" s="15">
        <f>SUM(L54,O54)</f>
        <v>4</v>
      </c>
      <c r="L54" s="26">
        <f>IF(I54="m",(M54+N54)*2.5*V54/28,(M54+N54)*2*V54/28)</f>
        <v>0</v>
      </c>
      <c r="M54" s="15">
        <v>0</v>
      </c>
      <c r="N54" s="15">
        <v>0</v>
      </c>
      <c r="O54" s="26">
        <f>IF(I54="m",(P54+Q54)*1.5*V54/28,(P54+Q54)*1*V54/28)</f>
        <v>4</v>
      </c>
      <c r="P54" s="15">
        <v>4</v>
      </c>
      <c r="Q54" s="15">
        <v>4</v>
      </c>
      <c r="R54" s="24"/>
      <c r="S54" s="27"/>
      <c r="T54" s="28"/>
      <c r="U54" s="52"/>
      <c r="V54" s="28">
        <v>14</v>
      </c>
      <c r="W54" s="20" t="s">
        <v>87</v>
      </c>
    </row>
    <row r="55" spans="1:23" s="44" customFormat="1" ht="12.75" x14ac:dyDescent="0.25">
      <c r="A55" s="96">
        <v>9</v>
      </c>
      <c r="B55" s="96" t="s">
        <v>22</v>
      </c>
      <c r="C55" s="96" t="s">
        <v>92</v>
      </c>
      <c r="D55" s="96" t="s">
        <v>22</v>
      </c>
      <c r="E55" s="96" t="s">
        <v>23</v>
      </c>
      <c r="F55" s="96" t="s">
        <v>24</v>
      </c>
      <c r="G55" s="99"/>
      <c r="H55" s="99"/>
      <c r="I55" s="99"/>
      <c r="J55" s="12">
        <v>16</v>
      </c>
      <c r="K55" s="9">
        <f t="shared" ref="K55:Q55" si="11">SUM(K57:K63)</f>
        <v>11</v>
      </c>
      <c r="L55" s="97">
        <f t="shared" si="11"/>
        <v>5.7142857142857144</v>
      </c>
      <c r="M55" s="97">
        <f t="shared" si="11"/>
        <v>3</v>
      </c>
      <c r="N55" s="97">
        <f t="shared" si="11"/>
        <v>3</v>
      </c>
      <c r="O55" s="97">
        <f t="shared" si="11"/>
        <v>5.2857142857142865</v>
      </c>
      <c r="P55" s="97">
        <f t="shared" si="11"/>
        <v>7</v>
      </c>
      <c r="Q55" s="97">
        <f t="shared" si="11"/>
        <v>4</v>
      </c>
      <c r="R55" s="9">
        <f>J55-K55</f>
        <v>5</v>
      </c>
      <c r="S55" s="10">
        <f>S56/28</f>
        <v>5</v>
      </c>
      <c r="T55" s="11"/>
      <c r="U55" s="11"/>
      <c r="V55" s="11"/>
      <c r="W55" s="6"/>
    </row>
    <row r="56" spans="1:23" s="44" customFormat="1" ht="12.75" x14ac:dyDescent="0.25">
      <c r="A56" s="96"/>
      <c r="B56" s="96"/>
      <c r="C56" s="96"/>
      <c r="D56" s="96"/>
      <c r="E56" s="96"/>
      <c r="F56" s="96"/>
      <c r="G56" s="99"/>
      <c r="H56" s="99"/>
      <c r="I56" s="99"/>
      <c r="J56" s="12">
        <v>448</v>
      </c>
      <c r="K56" s="9">
        <f>K55*28</f>
        <v>308</v>
      </c>
      <c r="L56" s="97"/>
      <c r="M56" s="97"/>
      <c r="N56" s="97"/>
      <c r="O56" s="97"/>
      <c r="P56" s="97"/>
      <c r="Q56" s="97"/>
      <c r="R56" s="9">
        <f>J56-K56</f>
        <v>140</v>
      </c>
      <c r="S56" s="10">
        <f>SUM(S57:S63)</f>
        <v>140</v>
      </c>
      <c r="T56" s="11"/>
      <c r="U56" s="11"/>
      <c r="V56" s="11"/>
      <c r="W56" s="6"/>
    </row>
    <row r="57" spans="1:23" s="47" customFormat="1" ht="12.75" x14ac:dyDescent="0.2">
      <c r="A57" s="96"/>
      <c r="B57" s="96"/>
      <c r="C57" s="96"/>
      <c r="D57" s="96"/>
      <c r="E57" s="96"/>
      <c r="F57" s="96"/>
      <c r="G57" s="13" t="s">
        <v>93</v>
      </c>
      <c r="H57" s="14" t="s">
        <v>26</v>
      </c>
      <c r="I57" s="14"/>
      <c r="J57" s="14" t="s">
        <v>27</v>
      </c>
      <c r="K57" s="15">
        <f t="shared" ref="K57:K63" si="12">SUM(L57,O57)</f>
        <v>3</v>
      </c>
      <c r="L57" s="16">
        <f t="shared" ref="L57:L63" si="13">IF(I57="m",(M57+N57)*2.5*V57/28,(M57+N57)*2*V57/28)</f>
        <v>2</v>
      </c>
      <c r="M57" s="15">
        <v>1</v>
      </c>
      <c r="N57" s="15">
        <v>1</v>
      </c>
      <c r="O57" s="16">
        <f t="shared" ref="O57:O63" si="14">IF(I57="m",(P57+Q57)*1.5*V57/28,(P57+Q57)*1*V57/28)</f>
        <v>1</v>
      </c>
      <c r="P57" s="15">
        <v>1</v>
      </c>
      <c r="Q57" s="15">
        <v>1</v>
      </c>
      <c r="R57" s="14" t="s">
        <v>50</v>
      </c>
      <c r="S57" s="17">
        <v>55</v>
      </c>
      <c r="T57" s="18"/>
      <c r="U57" s="18"/>
      <c r="V57" s="18">
        <v>14</v>
      </c>
      <c r="W57" s="20" t="s">
        <v>92</v>
      </c>
    </row>
    <row r="58" spans="1:23" s="47" customFormat="1" ht="12.75" x14ac:dyDescent="0.2">
      <c r="A58" s="96"/>
      <c r="B58" s="96"/>
      <c r="C58" s="96"/>
      <c r="D58" s="96"/>
      <c r="E58" s="96"/>
      <c r="F58" s="96"/>
      <c r="G58" s="86" t="s">
        <v>94</v>
      </c>
      <c r="H58" s="24" t="s">
        <v>26</v>
      </c>
      <c r="I58" s="24"/>
      <c r="J58" s="24" t="s">
        <v>37</v>
      </c>
      <c r="K58" s="25">
        <f t="shared" si="12"/>
        <v>1</v>
      </c>
      <c r="L58" s="26">
        <f t="shared" si="13"/>
        <v>0</v>
      </c>
      <c r="M58" s="25">
        <v>0</v>
      </c>
      <c r="N58" s="25">
        <v>0</v>
      </c>
      <c r="O58" s="26">
        <f t="shared" si="14"/>
        <v>1</v>
      </c>
      <c r="P58" s="25">
        <v>2</v>
      </c>
      <c r="Q58" s="25">
        <v>0</v>
      </c>
      <c r="R58" s="14" t="s">
        <v>35</v>
      </c>
      <c r="S58" s="17">
        <v>40</v>
      </c>
      <c r="T58" s="28"/>
      <c r="U58" s="28"/>
      <c r="V58" s="28">
        <v>14</v>
      </c>
      <c r="W58" s="20" t="s">
        <v>92</v>
      </c>
    </row>
    <row r="59" spans="1:23" s="47" customFormat="1" ht="12.75" x14ac:dyDescent="0.2">
      <c r="A59" s="96"/>
      <c r="B59" s="96"/>
      <c r="C59" s="96"/>
      <c r="D59" s="96"/>
      <c r="E59" s="96"/>
      <c r="F59" s="96"/>
      <c r="G59" s="13" t="s">
        <v>95</v>
      </c>
      <c r="H59" s="14" t="s">
        <v>26</v>
      </c>
      <c r="I59" s="14"/>
      <c r="J59" s="14" t="s">
        <v>27</v>
      </c>
      <c r="K59" s="15">
        <f t="shared" si="12"/>
        <v>1</v>
      </c>
      <c r="L59" s="16">
        <f t="shared" si="13"/>
        <v>0</v>
      </c>
      <c r="M59" s="15">
        <v>0</v>
      </c>
      <c r="N59" s="15">
        <v>0</v>
      </c>
      <c r="O59" s="16">
        <f t="shared" si="14"/>
        <v>1</v>
      </c>
      <c r="P59" s="15">
        <v>2</v>
      </c>
      <c r="Q59" s="15">
        <v>0</v>
      </c>
      <c r="R59" s="14" t="s">
        <v>32</v>
      </c>
      <c r="S59" s="17">
        <v>45</v>
      </c>
      <c r="T59" s="18"/>
      <c r="U59" s="18"/>
      <c r="V59" s="28">
        <v>14</v>
      </c>
      <c r="W59" s="20" t="s">
        <v>92</v>
      </c>
    </row>
    <row r="60" spans="1:23" s="47" customFormat="1" ht="12.75" x14ac:dyDescent="0.2">
      <c r="A60" s="96"/>
      <c r="B60" s="96"/>
      <c r="C60" s="96"/>
      <c r="D60" s="96"/>
      <c r="E60" s="96"/>
      <c r="F60" s="96"/>
      <c r="G60" s="86" t="s">
        <v>97</v>
      </c>
      <c r="H60" s="24" t="s">
        <v>26</v>
      </c>
      <c r="I60" s="24"/>
      <c r="J60" s="24" t="s">
        <v>37</v>
      </c>
      <c r="K60" s="25">
        <f t="shared" si="12"/>
        <v>0.8571428571428571</v>
      </c>
      <c r="L60" s="26">
        <f t="shared" si="13"/>
        <v>0</v>
      </c>
      <c r="M60" s="25">
        <v>0</v>
      </c>
      <c r="N60" s="25">
        <v>0</v>
      </c>
      <c r="O60" s="26">
        <f t="shared" si="14"/>
        <v>0.8571428571428571</v>
      </c>
      <c r="P60" s="25">
        <v>0</v>
      </c>
      <c r="Q60" s="25">
        <v>2</v>
      </c>
      <c r="R60" s="24"/>
      <c r="S60" s="27"/>
      <c r="T60" s="28"/>
      <c r="U60" s="28"/>
      <c r="V60" s="28" t="s">
        <v>195</v>
      </c>
      <c r="W60" s="20" t="s">
        <v>92</v>
      </c>
    </row>
    <row r="61" spans="1:23" s="47" customFormat="1" ht="12.75" x14ac:dyDescent="0.2">
      <c r="A61" s="96"/>
      <c r="B61" s="96"/>
      <c r="C61" s="96"/>
      <c r="D61" s="96"/>
      <c r="E61" s="96"/>
      <c r="F61" s="96"/>
      <c r="G61" s="13" t="s">
        <v>99</v>
      </c>
      <c r="H61" s="14" t="s">
        <v>26</v>
      </c>
      <c r="I61" s="14"/>
      <c r="J61" s="14" t="s">
        <v>64</v>
      </c>
      <c r="K61" s="15">
        <f t="shared" si="12"/>
        <v>2.5</v>
      </c>
      <c r="L61" s="16">
        <f t="shared" si="13"/>
        <v>2</v>
      </c>
      <c r="M61" s="15">
        <v>2</v>
      </c>
      <c r="N61" s="15">
        <v>0</v>
      </c>
      <c r="O61" s="16">
        <f t="shared" si="14"/>
        <v>0.5</v>
      </c>
      <c r="P61" s="15">
        <v>1</v>
      </c>
      <c r="Q61" s="15">
        <v>0</v>
      </c>
      <c r="R61" s="14" t="s">
        <v>60</v>
      </c>
      <c r="S61" s="17" t="s">
        <v>60</v>
      </c>
      <c r="T61" s="18"/>
      <c r="U61" s="19"/>
      <c r="V61" s="28">
        <v>14</v>
      </c>
      <c r="W61" s="20" t="s">
        <v>92</v>
      </c>
    </row>
    <row r="62" spans="1:23" s="47" customFormat="1" ht="12.75" x14ac:dyDescent="0.2">
      <c r="A62" s="96"/>
      <c r="B62" s="96"/>
      <c r="C62" s="96"/>
      <c r="D62" s="96"/>
      <c r="E62" s="96"/>
      <c r="F62" s="96"/>
      <c r="G62" s="13" t="s">
        <v>98</v>
      </c>
      <c r="H62" s="14" t="s">
        <v>26</v>
      </c>
      <c r="I62" s="14"/>
      <c r="J62" s="14" t="s">
        <v>64</v>
      </c>
      <c r="K62" s="15">
        <f t="shared" si="12"/>
        <v>2.1428571428571428</v>
      </c>
      <c r="L62" s="16">
        <f t="shared" si="13"/>
        <v>1.7142857142857142</v>
      </c>
      <c r="M62" s="15">
        <v>0</v>
      </c>
      <c r="N62" s="15">
        <v>2</v>
      </c>
      <c r="O62" s="16">
        <f t="shared" si="14"/>
        <v>0.42857142857142855</v>
      </c>
      <c r="P62" s="15">
        <v>0</v>
      </c>
      <c r="Q62" s="15">
        <v>1</v>
      </c>
      <c r="R62" s="14"/>
      <c r="S62" s="17"/>
      <c r="T62" s="18"/>
      <c r="U62" s="19"/>
      <c r="V62" s="28" t="s">
        <v>195</v>
      </c>
      <c r="W62" s="20" t="s">
        <v>92</v>
      </c>
    </row>
    <row r="63" spans="1:23" s="47" customFormat="1" ht="12.75" x14ac:dyDescent="0.2">
      <c r="A63" s="96"/>
      <c r="B63" s="96"/>
      <c r="C63" s="96"/>
      <c r="D63" s="96"/>
      <c r="E63" s="96"/>
      <c r="F63" s="96"/>
      <c r="G63" s="13" t="s">
        <v>100</v>
      </c>
      <c r="H63" s="14" t="s">
        <v>26</v>
      </c>
      <c r="I63" s="14"/>
      <c r="J63" s="14" t="s">
        <v>101</v>
      </c>
      <c r="K63" s="15">
        <f t="shared" si="12"/>
        <v>0.5</v>
      </c>
      <c r="L63" s="16">
        <f t="shared" si="13"/>
        <v>0</v>
      </c>
      <c r="M63" s="15">
        <v>0</v>
      </c>
      <c r="N63" s="15">
        <v>0</v>
      </c>
      <c r="O63" s="16">
        <f t="shared" si="14"/>
        <v>0.5</v>
      </c>
      <c r="P63" s="15">
        <v>1</v>
      </c>
      <c r="Q63" s="15">
        <v>0</v>
      </c>
      <c r="R63" s="14"/>
      <c r="S63" s="17"/>
      <c r="T63" s="18"/>
      <c r="U63" s="18"/>
      <c r="V63" s="28">
        <v>14</v>
      </c>
      <c r="W63" s="20" t="s">
        <v>92</v>
      </c>
    </row>
    <row r="64" spans="1:23" x14ac:dyDescent="0.25">
      <c r="A64" s="96">
        <v>10</v>
      </c>
      <c r="B64" s="96" t="s">
        <v>22</v>
      </c>
      <c r="C64" s="96" t="s">
        <v>103</v>
      </c>
      <c r="D64" s="96" t="s">
        <v>22</v>
      </c>
      <c r="E64" s="96" t="s">
        <v>23</v>
      </c>
      <c r="F64" s="96" t="s">
        <v>24</v>
      </c>
      <c r="G64" s="99"/>
      <c r="H64" s="99"/>
      <c r="I64" s="99"/>
      <c r="J64" s="12">
        <v>16</v>
      </c>
      <c r="K64" s="9">
        <f t="shared" ref="K64:Q64" si="15">SUM(K66:K71)</f>
        <v>11</v>
      </c>
      <c r="L64" s="97">
        <f t="shared" si="15"/>
        <v>3</v>
      </c>
      <c r="M64" s="97">
        <f t="shared" si="15"/>
        <v>3</v>
      </c>
      <c r="N64" s="97">
        <f t="shared" si="15"/>
        <v>0</v>
      </c>
      <c r="O64" s="97">
        <f t="shared" si="15"/>
        <v>8</v>
      </c>
      <c r="P64" s="97">
        <f t="shared" si="15"/>
        <v>7</v>
      </c>
      <c r="Q64" s="97">
        <f t="shared" si="15"/>
        <v>9</v>
      </c>
      <c r="R64" s="9">
        <f>J64-K64</f>
        <v>5</v>
      </c>
      <c r="S64" s="10">
        <f>S65/28</f>
        <v>5</v>
      </c>
      <c r="T64" s="11"/>
      <c r="U64" s="11"/>
      <c r="V64" s="11"/>
      <c r="W64" s="53"/>
    </row>
    <row r="65" spans="1:23" x14ac:dyDescent="0.25">
      <c r="A65" s="96"/>
      <c r="B65" s="96"/>
      <c r="C65" s="96"/>
      <c r="D65" s="96"/>
      <c r="E65" s="96"/>
      <c r="F65" s="96"/>
      <c r="G65" s="99"/>
      <c r="H65" s="99"/>
      <c r="I65" s="99"/>
      <c r="J65" s="12">
        <v>448</v>
      </c>
      <c r="K65" s="9">
        <f>K64*28</f>
        <v>308</v>
      </c>
      <c r="L65" s="97"/>
      <c r="M65" s="97"/>
      <c r="N65" s="97"/>
      <c r="O65" s="97"/>
      <c r="P65" s="97"/>
      <c r="Q65" s="97"/>
      <c r="R65" s="9">
        <f>J65-K65</f>
        <v>140</v>
      </c>
      <c r="S65" s="10">
        <f>SUM(S66:S71)</f>
        <v>140</v>
      </c>
      <c r="T65" s="11"/>
      <c r="U65" s="11"/>
      <c r="V65" s="11"/>
      <c r="W65" s="45"/>
    </row>
    <row r="66" spans="1:23" x14ac:dyDescent="0.25">
      <c r="A66" s="96"/>
      <c r="B66" s="96"/>
      <c r="C66" s="96"/>
      <c r="D66" s="96"/>
      <c r="E66" s="96"/>
      <c r="F66" s="96"/>
      <c r="G66" s="21" t="s">
        <v>104</v>
      </c>
      <c r="H66" s="14" t="s">
        <v>26</v>
      </c>
      <c r="I66" s="14"/>
      <c r="J66" s="14" t="s">
        <v>39</v>
      </c>
      <c r="K66" s="16">
        <f t="shared" ref="K66:K71" si="16">SUM(L66,O66)</f>
        <v>2</v>
      </c>
      <c r="L66" s="16">
        <f>IF(I66="m",(M66+N66)*2.5*V66/28,(M66+N66)*2*V66/28)</f>
        <v>0</v>
      </c>
      <c r="M66" s="15">
        <v>0</v>
      </c>
      <c r="N66" s="15">
        <v>0</v>
      </c>
      <c r="O66" s="16">
        <f>IF(I66="m",(P66+Q66)*1.5*V66/28,(P66+Q66)*1*V66/28)</f>
        <v>2</v>
      </c>
      <c r="P66" s="15">
        <v>0</v>
      </c>
      <c r="Q66" s="15">
        <v>4</v>
      </c>
      <c r="R66" s="14" t="s">
        <v>50</v>
      </c>
      <c r="S66" s="17">
        <v>55</v>
      </c>
      <c r="T66" s="18"/>
      <c r="U66" s="18"/>
      <c r="V66" s="22">
        <v>14</v>
      </c>
      <c r="W66" s="23" t="s">
        <v>103</v>
      </c>
    </row>
    <row r="67" spans="1:23" x14ac:dyDescent="0.25">
      <c r="A67" s="96"/>
      <c r="B67" s="96"/>
      <c r="C67" s="96"/>
      <c r="D67" s="96"/>
      <c r="E67" s="96"/>
      <c r="F67" s="96"/>
      <c r="G67" s="21" t="s">
        <v>205</v>
      </c>
      <c r="H67" s="14" t="s">
        <v>26</v>
      </c>
      <c r="I67" s="14"/>
      <c r="J67" s="14" t="s">
        <v>39</v>
      </c>
      <c r="K67" s="16">
        <f>SUM(L67,O67)</f>
        <v>1</v>
      </c>
      <c r="L67" s="16">
        <f>IF(I67="m",(M67+N67)*2.5*V67/28,(M67+N67)*2*V67/28)</f>
        <v>0</v>
      </c>
      <c r="M67" s="15">
        <v>0</v>
      </c>
      <c r="N67" s="15">
        <v>0</v>
      </c>
      <c r="O67" s="16">
        <f>IF(I67="m",(P67+Q67)*1.5*V67/28,(P67+Q67)*1*V67/28)</f>
        <v>1</v>
      </c>
      <c r="P67" s="15">
        <v>2</v>
      </c>
      <c r="Q67" s="15">
        <v>0</v>
      </c>
      <c r="R67" s="14" t="s">
        <v>35</v>
      </c>
      <c r="S67" s="17">
        <v>40</v>
      </c>
      <c r="T67" s="18"/>
      <c r="U67" s="19"/>
      <c r="V67" s="22">
        <v>14</v>
      </c>
      <c r="W67" s="23" t="s">
        <v>103</v>
      </c>
    </row>
    <row r="68" spans="1:23" x14ac:dyDescent="0.25">
      <c r="A68" s="96"/>
      <c r="B68" s="96"/>
      <c r="C68" s="96"/>
      <c r="D68" s="96"/>
      <c r="E68" s="96"/>
      <c r="F68" s="96"/>
      <c r="G68" s="13" t="s">
        <v>144</v>
      </c>
      <c r="H68" s="59" t="s">
        <v>106</v>
      </c>
      <c r="I68" s="59"/>
      <c r="J68" s="59" t="s">
        <v>145</v>
      </c>
      <c r="K68" s="2">
        <v>4</v>
      </c>
      <c r="L68" s="60">
        <v>0</v>
      </c>
      <c r="M68" s="2">
        <v>0</v>
      </c>
      <c r="N68" s="2">
        <v>0</v>
      </c>
      <c r="O68" s="60">
        <v>4</v>
      </c>
      <c r="P68" s="2">
        <v>4</v>
      </c>
      <c r="Q68" s="2">
        <v>4</v>
      </c>
      <c r="R68" s="14" t="s">
        <v>32</v>
      </c>
      <c r="S68" s="17">
        <v>45</v>
      </c>
      <c r="T68" s="17"/>
      <c r="U68" s="18"/>
      <c r="V68" s="14">
        <v>14</v>
      </c>
      <c r="W68" s="23" t="s">
        <v>103</v>
      </c>
    </row>
    <row r="69" spans="1:23" x14ac:dyDescent="0.25">
      <c r="A69" s="96"/>
      <c r="B69" s="96"/>
      <c r="C69" s="96"/>
      <c r="D69" s="96"/>
      <c r="E69" s="96"/>
      <c r="F69" s="96"/>
      <c r="G69" s="94" t="s">
        <v>84</v>
      </c>
      <c r="H69" s="88" t="s">
        <v>26</v>
      </c>
      <c r="I69" s="88"/>
      <c r="J69" s="88" t="s">
        <v>64</v>
      </c>
      <c r="K69" s="89">
        <f t="shared" si="16"/>
        <v>2</v>
      </c>
      <c r="L69" s="89">
        <f>IF(I69="m",(M69+N69)*2.5*V69/28,(M69+N69)*2*V69/28)</f>
        <v>2</v>
      </c>
      <c r="M69" s="90">
        <v>2</v>
      </c>
      <c r="N69" s="90">
        <v>0</v>
      </c>
      <c r="O69" s="89">
        <f>IF(I69="m",(P69+Q69)*1.5*V69/28,(P69+Q69)*1*V69/28)</f>
        <v>0</v>
      </c>
      <c r="P69" s="90">
        <v>0</v>
      </c>
      <c r="Q69" s="90">
        <v>0</v>
      </c>
      <c r="R69" s="95"/>
      <c r="S69" s="95"/>
      <c r="T69" s="91"/>
      <c r="U69" s="91"/>
      <c r="V69" s="92">
        <v>14</v>
      </c>
      <c r="W69" s="93" t="s">
        <v>103</v>
      </c>
    </row>
    <row r="70" spans="1:23" x14ac:dyDescent="0.25">
      <c r="A70" s="96"/>
      <c r="B70" s="96"/>
      <c r="C70" s="96"/>
      <c r="D70" s="96"/>
      <c r="E70" s="96"/>
      <c r="F70" s="96"/>
      <c r="G70" s="13" t="s">
        <v>133</v>
      </c>
      <c r="H70" s="14" t="s">
        <v>26</v>
      </c>
      <c r="I70" s="14"/>
      <c r="J70" s="14" t="s">
        <v>31</v>
      </c>
      <c r="K70" s="15">
        <f>SUM(L70,O70)</f>
        <v>1</v>
      </c>
      <c r="L70" s="16">
        <f>IF(I70="m",(M70+N70)*2.5*V70/28,(M70+N70)*2*V70/28)</f>
        <v>0</v>
      </c>
      <c r="M70" s="15">
        <v>0</v>
      </c>
      <c r="N70" s="15">
        <v>0</v>
      </c>
      <c r="O70" s="26">
        <f>IF(I70="m",(P70+Q70)*1.5*V70/28,(P70+Q70)*1*V70/28)</f>
        <v>1</v>
      </c>
      <c r="P70" s="15">
        <v>1</v>
      </c>
      <c r="Q70" s="15">
        <v>1</v>
      </c>
      <c r="R70" s="54"/>
      <c r="S70" s="54"/>
      <c r="T70" s="18"/>
      <c r="U70" s="19"/>
      <c r="V70" s="22">
        <v>14</v>
      </c>
      <c r="W70" s="23" t="s">
        <v>103</v>
      </c>
    </row>
    <row r="71" spans="1:23" x14ac:dyDescent="0.25">
      <c r="A71" s="96"/>
      <c r="B71" s="96"/>
      <c r="C71" s="96"/>
      <c r="D71" s="96"/>
      <c r="E71" s="96"/>
      <c r="F71" s="96"/>
      <c r="G71" s="13" t="s">
        <v>107</v>
      </c>
      <c r="H71" s="14" t="s">
        <v>26</v>
      </c>
      <c r="I71" s="14"/>
      <c r="J71" s="14" t="s">
        <v>101</v>
      </c>
      <c r="K71" s="15">
        <f t="shared" si="16"/>
        <v>1</v>
      </c>
      <c r="L71" s="16">
        <f>IF(I71="m",(M71+N71)*2.5*V71/28,(M71+N71)*2*V71/28)</f>
        <v>1</v>
      </c>
      <c r="M71" s="15">
        <v>1</v>
      </c>
      <c r="N71" s="15">
        <v>0</v>
      </c>
      <c r="O71" s="16">
        <f>IF(I71="m",(P71+Q71)*1.5*V71/28,(P71+Q71)*1*V71/28)</f>
        <v>0</v>
      </c>
      <c r="P71" s="15">
        <v>0</v>
      </c>
      <c r="Q71" s="15">
        <v>0</v>
      </c>
      <c r="R71" s="14"/>
      <c r="S71" s="17"/>
      <c r="T71" s="18"/>
      <c r="U71" s="18"/>
      <c r="V71" s="22">
        <v>14</v>
      </c>
      <c r="W71" s="20" t="s">
        <v>103</v>
      </c>
    </row>
    <row r="72" spans="1:23" s="44" customFormat="1" ht="12.75" x14ac:dyDescent="0.25">
      <c r="A72" s="96">
        <v>11</v>
      </c>
      <c r="B72" s="96" t="s">
        <v>22</v>
      </c>
      <c r="C72" s="96" t="s">
        <v>110</v>
      </c>
      <c r="D72" s="96" t="s">
        <v>22</v>
      </c>
      <c r="E72" s="96" t="s">
        <v>111</v>
      </c>
      <c r="F72" s="96" t="s">
        <v>24</v>
      </c>
      <c r="G72" s="99"/>
      <c r="H72" s="99"/>
      <c r="I72" s="99"/>
      <c r="J72" s="12">
        <v>16</v>
      </c>
      <c r="K72" s="9">
        <f t="shared" ref="K72:Q72" si="17">SUM(K74:K80)</f>
        <v>11</v>
      </c>
      <c r="L72" s="97">
        <f t="shared" si="17"/>
        <v>4</v>
      </c>
      <c r="M72" s="97">
        <f t="shared" si="17"/>
        <v>4</v>
      </c>
      <c r="N72" s="97">
        <f t="shared" si="17"/>
        <v>0</v>
      </c>
      <c r="O72" s="97">
        <f t="shared" si="17"/>
        <v>7</v>
      </c>
      <c r="P72" s="97">
        <f t="shared" si="17"/>
        <v>7</v>
      </c>
      <c r="Q72" s="97">
        <f t="shared" si="17"/>
        <v>7</v>
      </c>
      <c r="R72" s="9">
        <f>J72-K72</f>
        <v>5</v>
      </c>
      <c r="S72" s="10">
        <f>S73/28</f>
        <v>5</v>
      </c>
      <c r="T72" s="11"/>
      <c r="U72" s="11"/>
      <c r="V72" s="11"/>
      <c r="W72" s="6"/>
    </row>
    <row r="73" spans="1:23" s="44" customFormat="1" ht="12.75" x14ac:dyDescent="0.25">
      <c r="A73" s="96"/>
      <c r="B73" s="96"/>
      <c r="C73" s="96"/>
      <c r="D73" s="96"/>
      <c r="E73" s="96"/>
      <c r="F73" s="96"/>
      <c r="G73" s="99"/>
      <c r="H73" s="99"/>
      <c r="I73" s="99"/>
      <c r="J73" s="12">
        <v>448</v>
      </c>
      <c r="K73" s="9">
        <f>K72*28</f>
        <v>308</v>
      </c>
      <c r="L73" s="97"/>
      <c r="M73" s="97"/>
      <c r="N73" s="97"/>
      <c r="O73" s="97"/>
      <c r="P73" s="97"/>
      <c r="Q73" s="97"/>
      <c r="R73" s="9">
        <f>J73-K73</f>
        <v>140</v>
      </c>
      <c r="S73" s="10">
        <f>SUM(S74:S80)</f>
        <v>140</v>
      </c>
      <c r="T73" s="18"/>
      <c r="U73" s="18"/>
      <c r="V73" s="14">
        <v>14</v>
      </c>
      <c r="W73" s="23" t="s">
        <v>60</v>
      </c>
    </row>
    <row r="74" spans="1:23" s="46" customFormat="1" ht="12.75" x14ac:dyDescent="0.2">
      <c r="A74" s="96"/>
      <c r="B74" s="96"/>
      <c r="C74" s="96"/>
      <c r="D74" s="96"/>
      <c r="E74" s="96"/>
      <c r="F74" s="96"/>
      <c r="G74" s="13" t="s">
        <v>112</v>
      </c>
      <c r="H74" s="14" t="s">
        <v>26</v>
      </c>
      <c r="I74" s="14"/>
      <c r="J74" s="14" t="s">
        <v>49</v>
      </c>
      <c r="K74" s="15">
        <f t="shared" ref="K74:K79" si="18">SUM(L74,O74)</f>
        <v>2</v>
      </c>
      <c r="L74" s="16">
        <f t="shared" ref="L74:L79" si="19">IF(I74="m",(M74+N74)*2.5*V74/28,(M74+N74)*2*V74/28)</f>
        <v>2</v>
      </c>
      <c r="M74" s="15">
        <v>2</v>
      </c>
      <c r="N74" s="15">
        <v>0</v>
      </c>
      <c r="O74" s="16">
        <f t="shared" ref="O74:O79" si="20">IF(I74="m",(P74+Q74)*1.5*V74/28,(P74+Q74)*1*V74/28)</f>
        <v>0</v>
      </c>
      <c r="P74" s="15">
        <v>0</v>
      </c>
      <c r="Q74" s="15">
        <v>0</v>
      </c>
      <c r="R74" s="14" t="s">
        <v>50</v>
      </c>
      <c r="S74" s="17">
        <v>55</v>
      </c>
      <c r="T74" s="18"/>
      <c r="U74" s="18"/>
      <c r="V74" s="14">
        <v>14</v>
      </c>
      <c r="W74" s="23" t="s">
        <v>110</v>
      </c>
    </row>
    <row r="75" spans="1:23" s="46" customFormat="1" ht="12.75" x14ac:dyDescent="0.2">
      <c r="A75" s="96"/>
      <c r="B75" s="96"/>
      <c r="C75" s="96"/>
      <c r="D75" s="96"/>
      <c r="E75" s="96"/>
      <c r="F75" s="96"/>
      <c r="G75" s="13" t="s">
        <v>118</v>
      </c>
      <c r="H75" s="14" t="s">
        <v>26</v>
      </c>
      <c r="I75" s="14"/>
      <c r="J75" s="14" t="s">
        <v>46</v>
      </c>
      <c r="K75" s="15">
        <f t="shared" si="18"/>
        <v>2</v>
      </c>
      <c r="L75" s="16">
        <f t="shared" si="19"/>
        <v>0</v>
      </c>
      <c r="M75" s="15">
        <v>0</v>
      </c>
      <c r="N75" s="15">
        <v>0</v>
      </c>
      <c r="O75" s="16">
        <f t="shared" si="20"/>
        <v>2</v>
      </c>
      <c r="P75" s="15">
        <v>2</v>
      </c>
      <c r="Q75" s="15">
        <v>2</v>
      </c>
      <c r="R75" s="14" t="s">
        <v>32</v>
      </c>
      <c r="S75" s="17">
        <v>45</v>
      </c>
      <c r="T75" s="18"/>
      <c r="U75" s="19"/>
      <c r="V75" s="14">
        <v>14</v>
      </c>
      <c r="W75" s="23" t="s">
        <v>110</v>
      </c>
    </row>
    <row r="76" spans="1:23" s="46" customFormat="1" ht="12.75" x14ac:dyDescent="0.2">
      <c r="A76" s="96"/>
      <c r="B76" s="96"/>
      <c r="C76" s="96"/>
      <c r="D76" s="96"/>
      <c r="E76" s="96"/>
      <c r="F76" s="96"/>
      <c r="G76" s="13" t="s">
        <v>128</v>
      </c>
      <c r="H76" s="14" t="s">
        <v>26</v>
      </c>
      <c r="I76" s="14"/>
      <c r="J76" s="14" t="s">
        <v>101</v>
      </c>
      <c r="K76" s="15">
        <f>SUM(L76,O76)</f>
        <v>0.5</v>
      </c>
      <c r="L76" s="16">
        <f t="shared" si="19"/>
        <v>0</v>
      </c>
      <c r="M76" s="15">
        <v>0</v>
      </c>
      <c r="N76" s="15">
        <v>0</v>
      </c>
      <c r="O76" s="16">
        <f t="shared" si="20"/>
        <v>0.5</v>
      </c>
      <c r="P76" s="15">
        <v>1</v>
      </c>
      <c r="Q76" s="15">
        <v>0</v>
      </c>
      <c r="R76" s="14" t="s">
        <v>35</v>
      </c>
      <c r="S76" s="17">
        <v>40</v>
      </c>
      <c r="T76" s="18"/>
      <c r="U76" s="18"/>
      <c r="V76" s="14">
        <v>14</v>
      </c>
      <c r="W76" s="23" t="s">
        <v>110</v>
      </c>
    </row>
    <row r="77" spans="1:23" s="46" customFormat="1" ht="12.75" x14ac:dyDescent="0.2">
      <c r="A77" s="96"/>
      <c r="B77" s="96"/>
      <c r="C77" s="96"/>
      <c r="D77" s="96"/>
      <c r="E77" s="96"/>
      <c r="F77" s="96"/>
      <c r="G77" s="13" t="s">
        <v>119</v>
      </c>
      <c r="H77" s="14" t="s">
        <v>26</v>
      </c>
      <c r="I77" s="14"/>
      <c r="J77" s="14" t="s">
        <v>120</v>
      </c>
      <c r="K77" s="15">
        <f t="shared" si="18"/>
        <v>1</v>
      </c>
      <c r="L77" s="16">
        <f t="shared" si="19"/>
        <v>0</v>
      </c>
      <c r="M77" s="15">
        <v>0</v>
      </c>
      <c r="N77" s="15">
        <v>0</v>
      </c>
      <c r="O77" s="16">
        <f t="shared" si="20"/>
        <v>1</v>
      </c>
      <c r="P77" s="15">
        <v>1</v>
      </c>
      <c r="Q77" s="15">
        <v>1</v>
      </c>
      <c r="T77" s="18"/>
      <c r="U77" s="19"/>
      <c r="V77" s="14">
        <v>14</v>
      </c>
      <c r="W77" s="23" t="s">
        <v>110</v>
      </c>
    </row>
    <row r="78" spans="1:23" s="46" customFormat="1" ht="12.75" x14ac:dyDescent="0.2">
      <c r="A78" s="96"/>
      <c r="B78" s="96"/>
      <c r="C78" s="96"/>
      <c r="D78" s="96"/>
      <c r="E78" s="96"/>
      <c r="F78" s="96"/>
      <c r="G78" s="87" t="s">
        <v>36</v>
      </c>
      <c r="H78" s="31" t="s">
        <v>26</v>
      </c>
      <c r="I78" s="24"/>
      <c r="J78" s="31" t="s">
        <v>64</v>
      </c>
      <c r="K78" s="26">
        <f>SUM(L78,O78)</f>
        <v>2.5</v>
      </c>
      <c r="L78" s="16">
        <f t="shared" si="19"/>
        <v>2</v>
      </c>
      <c r="M78" s="26">
        <v>2</v>
      </c>
      <c r="N78" s="26">
        <v>0</v>
      </c>
      <c r="O78" s="26">
        <f t="shared" si="20"/>
        <v>0.5</v>
      </c>
      <c r="P78" s="26">
        <v>1</v>
      </c>
      <c r="Q78" s="26">
        <v>0</v>
      </c>
      <c r="R78" s="31"/>
      <c r="S78" s="35"/>
      <c r="T78" s="28"/>
      <c r="U78" s="28"/>
      <c r="V78" s="14">
        <v>14</v>
      </c>
      <c r="W78" s="23" t="s">
        <v>110</v>
      </c>
    </row>
    <row r="79" spans="1:23" s="46" customFormat="1" ht="12.75" x14ac:dyDescent="0.2">
      <c r="A79" s="96"/>
      <c r="B79" s="96"/>
      <c r="C79" s="96"/>
      <c r="D79" s="96"/>
      <c r="E79" s="96"/>
      <c r="F79" s="96"/>
      <c r="G79" s="13" t="s">
        <v>131</v>
      </c>
      <c r="H79" s="14" t="s">
        <v>26</v>
      </c>
      <c r="I79" s="14"/>
      <c r="J79" s="14" t="s">
        <v>74</v>
      </c>
      <c r="K79" s="15">
        <f t="shared" si="18"/>
        <v>1</v>
      </c>
      <c r="L79" s="16">
        <f t="shared" si="19"/>
        <v>0</v>
      </c>
      <c r="M79" s="15">
        <v>0</v>
      </c>
      <c r="N79" s="15">
        <v>0</v>
      </c>
      <c r="O79" s="16">
        <f t="shared" si="20"/>
        <v>1</v>
      </c>
      <c r="P79" s="15">
        <v>0</v>
      </c>
      <c r="Q79" s="15">
        <v>2</v>
      </c>
      <c r="R79" s="14"/>
      <c r="S79" s="17"/>
      <c r="T79" s="18"/>
      <c r="U79" s="19"/>
      <c r="V79" s="14">
        <v>14</v>
      </c>
      <c r="W79" s="23" t="s">
        <v>110</v>
      </c>
    </row>
    <row r="80" spans="1:23" s="46" customFormat="1" ht="12.75" x14ac:dyDescent="0.2">
      <c r="A80" s="96"/>
      <c r="B80" s="96"/>
      <c r="C80" s="96"/>
      <c r="D80" s="96"/>
      <c r="E80" s="96"/>
      <c r="F80" s="96"/>
      <c r="G80" s="58" t="s">
        <v>114</v>
      </c>
      <c r="H80" s="14" t="s">
        <v>184</v>
      </c>
      <c r="I80" s="59"/>
      <c r="J80" s="59" t="s">
        <v>120</v>
      </c>
      <c r="K80" s="15">
        <f>SUM(L80,O80)</f>
        <v>2</v>
      </c>
      <c r="L80" s="60">
        <v>0</v>
      </c>
      <c r="M80" s="2">
        <v>0</v>
      </c>
      <c r="N80" s="2">
        <v>0</v>
      </c>
      <c r="O80" s="16">
        <f>IF(I80="m",(P80+Q80)*1.5*V80/28,(P80+Q80)*1*V80/28)</f>
        <v>2</v>
      </c>
      <c r="P80" s="2">
        <v>2</v>
      </c>
      <c r="Q80" s="2">
        <v>2</v>
      </c>
      <c r="R80" s="14" t="s">
        <v>60</v>
      </c>
      <c r="S80" s="17" t="s">
        <v>60</v>
      </c>
      <c r="T80" s="17"/>
      <c r="U80" s="18"/>
      <c r="V80" s="14">
        <v>14</v>
      </c>
      <c r="W80" s="23" t="s">
        <v>110</v>
      </c>
    </row>
    <row r="81" spans="1:23" s="44" customFormat="1" ht="12.75" x14ac:dyDescent="0.25">
      <c r="A81" s="104">
        <v>12</v>
      </c>
      <c r="B81" s="104" t="s">
        <v>22</v>
      </c>
      <c r="C81" s="104" t="s">
        <v>121</v>
      </c>
      <c r="D81" s="104" t="s">
        <v>22</v>
      </c>
      <c r="E81" s="104" t="s">
        <v>23</v>
      </c>
      <c r="F81" s="104" t="s">
        <v>24</v>
      </c>
      <c r="G81" s="99"/>
      <c r="H81" s="99"/>
      <c r="I81" s="99"/>
      <c r="J81" s="12">
        <v>16</v>
      </c>
      <c r="K81" s="9">
        <f t="shared" ref="K81:Q81" si="21">SUM(K83:K88)</f>
        <v>11</v>
      </c>
      <c r="L81" s="97">
        <f t="shared" si="21"/>
        <v>6</v>
      </c>
      <c r="M81" s="97">
        <f t="shared" si="21"/>
        <v>4</v>
      </c>
      <c r="N81" s="97">
        <f t="shared" si="21"/>
        <v>2</v>
      </c>
      <c r="O81" s="97">
        <f t="shared" si="21"/>
        <v>5</v>
      </c>
      <c r="P81" s="97">
        <f t="shared" si="21"/>
        <v>6</v>
      </c>
      <c r="Q81" s="97">
        <f t="shared" si="21"/>
        <v>4</v>
      </c>
      <c r="R81" s="9">
        <f>J81-K81</f>
        <v>5</v>
      </c>
      <c r="S81" s="10">
        <f>S82/28</f>
        <v>5</v>
      </c>
      <c r="T81" s="11"/>
      <c r="U81" s="11"/>
      <c r="V81" s="11"/>
      <c r="W81" s="6"/>
    </row>
    <row r="82" spans="1:23" s="46" customFormat="1" ht="12.75" x14ac:dyDescent="0.2">
      <c r="A82" s="104"/>
      <c r="B82" s="104"/>
      <c r="C82" s="104"/>
      <c r="D82" s="104"/>
      <c r="E82" s="104"/>
      <c r="F82" s="104"/>
      <c r="G82" s="99"/>
      <c r="H82" s="99"/>
      <c r="I82" s="99"/>
      <c r="J82" s="12">
        <v>448</v>
      </c>
      <c r="K82" s="9">
        <f>K81*28</f>
        <v>308</v>
      </c>
      <c r="L82" s="97"/>
      <c r="M82" s="97"/>
      <c r="N82" s="97"/>
      <c r="O82" s="97"/>
      <c r="P82" s="97"/>
      <c r="Q82" s="97"/>
      <c r="R82" s="9">
        <f>J82-K82</f>
        <v>140</v>
      </c>
      <c r="S82" s="10">
        <f>SUM(S83:S85)</f>
        <v>140</v>
      </c>
      <c r="T82" s="11"/>
      <c r="U82" s="11"/>
      <c r="V82" s="11"/>
      <c r="W82" s="6"/>
    </row>
    <row r="83" spans="1:23" s="46" customFormat="1" ht="12.75" x14ac:dyDescent="0.2">
      <c r="A83" s="104"/>
      <c r="B83" s="104"/>
      <c r="C83" s="104"/>
      <c r="D83" s="104"/>
      <c r="E83" s="104"/>
      <c r="F83" s="104"/>
      <c r="G83" s="13" t="s">
        <v>127</v>
      </c>
      <c r="H83" s="14" t="s">
        <v>26</v>
      </c>
      <c r="I83" s="14"/>
      <c r="J83" s="14" t="s">
        <v>31</v>
      </c>
      <c r="K83" s="15">
        <f t="shared" ref="K83:K88" si="22">SUM(L83,O83)</f>
        <v>4</v>
      </c>
      <c r="L83" s="16">
        <f t="shared" ref="L83:L88" si="23">IF(I83="m",(M83+N83)*2.5*V83/28,(M83+N83)*2*V83/28)</f>
        <v>4</v>
      </c>
      <c r="M83" s="15">
        <v>2</v>
      </c>
      <c r="N83" s="15">
        <v>2</v>
      </c>
      <c r="O83" s="16">
        <f t="shared" ref="O83:O88" si="24">IF(I83="m",(P83+Q83)*1.5*V83/28,(P83+Q83)*1*V83/28)</f>
        <v>0</v>
      </c>
      <c r="P83" s="15">
        <v>0</v>
      </c>
      <c r="Q83" s="15">
        <v>0</v>
      </c>
      <c r="R83" s="14" t="s">
        <v>113</v>
      </c>
      <c r="S83" s="17">
        <v>40</v>
      </c>
      <c r="T83" s="18"/>
      <c r="U83" s="18"/>
      <c r="V83" s="18">
        <v>14</v>
      </c>
      <c r="W83" s="20" t="s">
        <v>121</v>
      </c>
    </row>
    <row r="84" spans="1:23" s="46" customFormat="1" ht="12.75" x14ac:dyDescent="0.2">
      <c r="A84" s="104"/>
      <c r="B84" s="104"/>
      <c r="C84" s="104"/>
      <c r="D84" s="104"/>
      <c r="E84" s="104"/>
      <c r="F84" s="104"/>
      <c r="G84" s="13" t="s">
        <v>122</v>
      </c>
      <c r="H84" s="14" t="s">
        <v>26</v>
      </c>
      <c r="I84" s="14"/>
      <c r="J84" s="14" t="s">
        <v>27</v>
      </c>
      <c r="K84" s="16">
        <f t="shared" si="22"/>
        <v>1</v>
      </c>
      <c r="L84" s="16">
        <f t="shared" si="23"/>
        <v>0</v>
      </c>
      <c r="M84" s="15">
        <v>0</v>
      </c>
      <c r="N84" s="15">
        <v>0</v>
      </c>
      <c r="O84" s="16">
        <f t="shared" si="24"/>
        <v>1</v>
      </c>
      <c r="P84" s="15">
        <v>2</v>
      </c>
      <c r="Q84" s="15">
        <v>0</v>
      </c>
      <c r="R84" s="14" t="s">
        <v>35</v>
      </c>
      <c r="S84" s="17">
        <v>55</v>
      </c>
      <c r="T84" s="14"/>
      <c r="U84" s="14"/>
      <c r="V84" s="18">
        <v>14</v>
      </c>
      <c r="W84" s="20" t="s">
        <v>121</v>
      </c>
    </row>
    <row r="85" spans="1:23" s="46" customFormat="1" ht="12.75" x14ac:dyDescent="0.2">
      <c r="A85" s="104"/>
      <c r="B85" s="104"/>
      <c r="C85" s="104"/>
      <c r="D85" s="104"/>
      <c r="E85" s="104"/>
      <c r="F85" s="104"/>
      <c r="G85" s="13" t="s">
        <v>124</v>
      </c>
      <c r="H85" s="14" t="s">
        <v>26</v>
      </c>
      <c r="I85" s="14"/>
      <c r="J85" s="14" t="s">
        <v>27</v>
      </c>
      <c r="K85" s="15">
        <f t="shared" si="22"/>
        <v>2</v>
      </c>
      <c r="L85" s="16">
        <f t="shared" si="23"/>
        <v>2</v>
      </c>
      <c r="M85" s="15">
        <v>2</v>
      </c>
      <c r="N85" s="15">
        <v>0</v>
      </c>
      <c r="O85" s="16">
        <f t="shared" si="24"/>
        <v>0</v>
      </c>
      <c r="P85" s="15">
        <v>0</v>
      </c>
      <c r="Q85" s="15">
        <v>0</v>
      </c>
      <c r="R85" s="14" t="s">
        <v>32</v>
      </c>
      <c r="S85" s="17">
        <v>45</v>
      </c>
      <c r="T85" s="18"/>
      <c r="U85" s="18"/>
      <c r="V85" s="18">
        <v>14</v>
      </c>
      <c r="W85" s="20" t="s">
        <v>121</v>
      </c>
    </row>
    <row r="86" spans="1:23" s="46" customFormat="1" ht="12.75" x14ac:dyDescent="0.2">
      <c r="A86" s="104"/>
      <c r="B86" s="104"/>
      <c r="C86" s="104"/>
      <c r="D86" s="104"/>
      <c r="E86" s="104"/>
      <c r="F86" s="104"/>
      <c r="G86" s="21" t="s">
        <v>109</v>
      </c>
      <c r="H86" s="14" t="s">
        <v>26</v>
      </c>
      <c r="I86" s="14"/>
      <c r="J86" s="14" t="s">
        <v>27</v>
      </c>
      <c r="K86" s="16">
        <f t="shared" si="22"/>
        <v>1</v>
      </c>
      <c r="L86" s="16">
        <f t="shared" si="23"/>
        <v>0</v>
      </c>
      <c r="M86" s="15">
        <v>0</v>
      </c>
      <c r="N86" s="15">
        <v>0</v>
      </c>
      <c r="O86" s="16">
        <f t="shared" si="24"/>
        <v>1</v>
      </c>
      <c r="P86" s="15">
        <v>1</v>
      </c>
      <c r="Q86" s="15">
        <v>1</v>
      </c>
      <c r="R86" s="14" t="s">
        <v>60</v>
      </c>
      <c r="S86" s="17" t="s">
        <v>60</v>
      </c>
      <c r="T86" s="18"/>
      <c r="U86" s="18"/>
      <c r="V86" s="18">
        <v>14</v>
      </c>
      <c r="W86" s="20" t="s">
        <v>121</v>
      </c>
    </row>
    <row r="87" spans="1:23" s="46" customFormat="1" ht="12.75" x14ac:dyDescent="0.2">
      <c r="A87" s="104"/>
      <c r="B87" s="104"/>
      <c r="C87" s="104"/>
      <c r="D87" s="104"/>
      <c r="E87" s="104"/>
      <c r="F87" s="104"/>
      <c r="G87" s="13" t="s">
        <v>116</v>
      </c>
      <c r="H87" s="24" t="s">
        <v>125</v>
      </c>
      <c r="I87" s="24"/>
      <c r="J87" s="24" t="s">
        <v>126</v>
      </c>
      <c r="K87" s="25">
        <f t="shared" si="22"/>
        <v>2</v>
      </c>
      <c r="L87" s="26">
        <f>IF(I87="m",(M87+N87)*2.5*V87/28,(M87+N87)*2*V87/28)</f>
        <v>0</v>
      </c>
      <c r="M87" s="25">
        <v>0</v>
      </c>
      <c r="N87" s="25">
        <v>0</v>
      </c>
      <c r="O87" s="26">
        <f>IF(I87="m",(P87+Q87)*1.5*V87/28,(P87+Q87)*1*V87/28)</f>
        <v>2</v>
      </c>
      <c r="P87" s="25">
        <v>2</v>
      </c>
      <c r="Q87" s="25">
        <v>2</v>
      </c>
      <c r="R87" s="24" t="s">
        <v>60</v>
      </c>
      <c r="S87" s="27" t="s">
        <v>60</v>
      </c>
      <c r="T87" s="28"/>
      <c r="U87" s="52"/>
      <c r="V87" s="28">
        <v>14</v>
      </c>
      <c r="W87" s="20" t="s">
        <v>121</v>
      </c>
    </row>
    <row r="88" spans="1:23" s="46" customFormat="1" ht="12.75" x14ac:dyDescent="0.2">
      <c r="A88" s="104"/>
      <c r="B88" s="104"/>
      <c r="C88" s="104"/>
      <c r="D88" s="104"/>
      <c r="E88" s="104"/>
      <c r="F88" s="104"/>
      <c r="G88" s="13" t="s">
        <v>65</v>
      </c>
      <c r="H88" s="14" t="s">
        <v>26</v>
      </c>
      <c r="I88" s="14"/>
      <c r="J88" s="14" t="s">
        <v>27</v>
      </c>
      <c r="K88" s="15">
        <f t="shared" si="22"/>
        <v>1</v>
      </c>
      <c r="L88" s="16">
        <f t="shared" si="23"/>
        <v>0</v>
      </c>
      <c r="M88" s="15">
        <v>0</v>
      </c>
      <c r="N88" s="15">
        <v>0</v>
      </c>
      <c r="O88" s="16">
        <f t="shared" si="24"/>
        <v>1</v>
      </c>
      <c r="P88" s="15">
        <v>1</v>
      </c>
      <c r="Q88" s="15">
        <v>1</v>
      </c>
      <c r="R88" s="14" t="s">
        <v>60</v>
      </c>
      <c r="S88" s="17" t="s">
        <v>60</v>
      </c>
      <c r="T88" s="18"/>
      <c r="U88" s="18"/>
      <c r="V88" s="18">
        <v>14</v>
      </c>
      <c r="W88" s="20" t="s">
        <v>121</v>
      </c>
    </row>
    <row r="89" spans="1:23" s="44" customFormat="1" ht="12.6" customHeight="1" x14ac:dyDescent="0.25">
      <c r="A89" s="112">
        <v>13</v>
      </c>
      <c r="B89" s="112" t="s">
        <v>22</v>
      </c>
      <c r="C89" s="112" t="s">
        <v>135</v>
      </c>
      <c r="D89" s="96"/>
      <c r="E89" s="96"/>
      <c r="F89" s="96"/>
      <c r="G89" s="99"/>
      <c r="H89" s="99"/>
      <c r="I89" s="99"/>
      <c r="J89" s="7">
        <v>16</v>
      </c>
      <c r="K89" s="8">
        <f t="shared" ref="K89:Q89" si="25">SUM(K91:K95)</f>
        <v>11</v>
      </c>
      <c r="L89" s="97">
        <f t="shared" si="25"/>
        <v>6</v>
      </c>
      <c r="M89" s="97">
        <f t="shared" si="25"/>
        <v>2</v>
      </c>
      <c r="N89" s="97">
        <f t="shared" si="25"/>
        <v>4</v>
      </c>
      <c r="O89" s="97">
        <f t="shared" si="25"/>
        <v>5</v>
      </c>
      <c r="P89" s="97">
        <f t="shared" si="25"/>
        <v>5</v>
      </c>
      <c r="Q89" s="97">
        <f t="shared" si="25"/>
        <v>5</v>
      </c>
      <c r="R89" s="9">
        <f>J89-K89</f>
        <v>5</v>
      </c>
      <c r="S89" s="10">
        <f>S90/28</f>
        <v>5</v>
      </c>
      <c r="T89" s="11"/>
      <c r="U89" s="11"/>
      <c r="V89" s="11"/>
      <c r="W89" s="6"/>
    </row>
    <row r="90" spans="1:23" s="46" customFormat="1" ht="12.6" customHeight="1" x14ac:dyDescent="0.2">
      <c r="A90" s="112"/>
      <c r="B90" s="112"/>
      <c r="C90" s="112"/>
      <c r="D90" s="96"/>
      <c r="E90" s="96"/>
      <c r="F90" s="96"/>
      <c r="G90" s="99"/>
      <c r="H90" s="99"/>
      <c r="I90" s="99"/>
      <c r="J90" s="12">
        <v>448</v>
      </c>
      <c r="K90" s="9">
        <f>K89*28</f>
        <v>308</v>
      </c>
      <c r="L90" s="97"/>
      <c r="M90" s="97"/>
      <c r="N90" s="97"/>
      <c r="O90" s="97"/>
      <c r="P90" s="97"/>
      <c r="Q90" s="97"/>
      <c r="R90" s="9">
        <f>J90-K90</f>
        <v>140</v>
      </c>
      <c r="S90" s="10">
        <f>SUM(S91:S95)</f>
        <v>140</v>
      </c>
      <c r="T90" s="11"/>
      <c r="U90" s="11"/>
      <c r="V90" s="11"/>
      <c r="W90" s="6"/>
    </row>
    <row r="91" spans="1:23" s="46" customFormat="1" ht="12.6" customHeight="1" x14ac:dyDescent="0.2">
      <c r="A91" s="112"/>
      <c r="B91" s="112"/>
      <c r="C91" s="112"/>
      <c r="D91" s="96"/>
      <c r="E91" s="96"/>
      <c r="F91" s="96"/>
      <c r="G91" s="13" t="s">
        <v>136</v>
      </c>
      <c r="H91" s="14" t="s">
        <v>26</v>
      </c>
      <c r="I91" s="14"/>
      <c r="J91" s="14" t="s">
        <v>49</v>
      </c>
      <c r="K91" s="15">
        <f>SUM(L91,O91)</f>
        <v>4</v>
      </c>
      <c r="L91" s="16">
        <f>IF(I91="m",(M91+N91)*2.5*V91/28,(M91+N91)*2*V91/28)</f>
        <v>4</v>
      </c>
      <c r="M91" s="15">
        <v>2</v>
      </c>
      <c r="N91" s="15">
        <v>2</v>
      </c>
      <c r="O91" s="16">
        <f>IF(I91="m",(P91+Q91)*1.5*V91/28,(P91+Q91)*1*V91/28)</f>
        <v>0</v>
      </c>
      <c r="P91" s="15">
        <v>0</v>
      </c>
      <c r="Q91" s="15">
        <v>0</v>
      </c>
      <c r="R91" s="14" t="s">
        <v>50</v>
      </c>
      <c r="S91" s="17">
        <v>40</v>
      </c>
      <c r="T91" s="18"/>
      <c r="U91" s="19"/>
      <c r="V91" s="14">
        <v>14</v>
      </c>
      <c r="W91" s="20" t="s">
        <v>135</v>
      </c>
    </row>
    <row r="92" spans="1:23" s="47" customFormat="1" ht="12.6" customHeight="1" x14ac:dyDescent="0.2">
      <c r="A92" s="112"/>
      <c r="B92" s="112"/>
      <c r="C92" s="112"/>
      <c r="D92" s="96"/>
      <c r="E92" s="96"/>
      <c r="F92" s="96"/>
      <c r="G92" s="13" t="s">
        <v>137</v>
      </c>
      <c r="H92" s="14" t="s">
        <v>26</v>
      </c>
      <c r="I92" s="14"/>
      <c r="J92" s="14" t="s">
        <v>46</v>
      </c>
      <c r="K92" s="15">
        <f>SUM(L92,O92)</f>
        <v>1</v>
      </c>
      <c r="L92" s="16">
        <f>IF(I92="m",(M92+N92)*2.5*V92/28,(M92+N92)*2*V92/28)</f>
        <v>0</v>
      </c>
      <c r="M92" s="15">
        <v>0</v>
      </c>
      <c r="N92" s="15">
        <v>0</v>
      </c>
      <c r="O92" s="16">
        <f>IF(I92="m",(P92+Q92)*1.5*V92/28,(P92+Q92)*1*V92/28)</f>
        <v>1</v>
      </c>
      <c r="P92" s="15">
        <v>1</v>
      </c>
      <c r="Q92" s="15">
        <v>1</v>
      </c>
      <c r="R92" s="55" t="s">
        <v>113</v>
      </c>
      <c r="S92" s="56">
        <v>55</v>
      </c>
      <c r="T92" s="18"/>
      <c r="U92" s="19"/>
      <c r="V92" s="18">
        <v>14</v>
      </c>
      <c r="W92" s="20" t="s">
        <v>135</v>
      </c>
    </row>
    <row r="93" spans="1:23" s="47" customFormat="1" ht="12.6" customHeight="1" x14ac:dyDescent="0.2">
      <c r="A93" s="112"/>
      <c r="B93" s="112"/>
      <c r="C93" s="112"/>
      <c r="D93" s="96"/>
      <c r="E93" s="96"/>
      <c r="F93" s="96"/>
      <c r="G93" s="13" t="s">
        <v>59</v>
      </c>
      <c r="H93" s="14" t="s">
        <v>26</v>
      </c>
      <c r="I93" s="14"/>
      <c r="J93" s="14" t="s">
        <v>31</v>
      </c>
      <c r="K93" s="15">
        <f>SUM(L93,O93)</f>
        <v>2</v>
      </c>
      <c r="L93" s="16">
        <f>IF(I93="m",(M93+N93)*2.5*V93/28,(M93+N93)*2*V93/28)</f>
        <v>2</v>
      </c>
      <c r="M93" s="15">
        <v>0</v>
      </c>
      <c r="N93" s="15">
        <v>2</v>
      </c>
      <c r="O93" s="16">
        <f>IF(I93="m",(P93+Q93)*1.5*V93/28,(P93+Q93)*1*V93/28)</f>
        <v>0</v>
      </c>
      <c r="P93" s="15">
        <v>0</v>
      </c>
      <c r="Q93" s="15">
        <v>0</v>
      </c>
      <c r="R93" s="14" t="s">
        <v>32</v>
      </c>
      <c r="S93" s="17">
        <v>45</v>
      </c>
      <c r="T93" s="18"/>
      <c r="U93" s="19"/>
      <c r="V93" s="18">
        <v>14</v>
      </c>
      <c r="W93" s="20" t="s">
        <v>135</v>
      </c>
    </row>
    <row r="94" spans="1:23" s="47" customFormat="1" ht="12.6" customHeight="1" x14ac:dyDescent="0.2">
      <c r="A94" s="112"/>
      <c r="B94" s="112"/>
      <c r="C94" s="112"/>
      <c r="D94" s="96"/>
      <c r="E94" s="96"/>
      <c r="F94" s="96"/>
      <c r="G94" s="21" t="s">
        <v>138</v>
      </c>
      <c r="H94" s="14" t="s">
        <v>26</v>
      </c>
      <c r="I94" s="14"/>
      <c r="J94" s="14" t="s">
        <v>120</v>
      </c>
      <c r="K94" s="16">
        <f>SUM(L94,O94)</f>
        <v>2</v>
      </c>
      <c r="L94" s="16">
        <f>IF(I94="m",(M94+N94)*2.5*V94/28,(M94+N94)*2*V94/28)</f>
        <v>0</v>
      </c>
      <c r="M94" s="15">
        <v>0</v>
      </c>
      <c r="N94" s="15">
        <v>0</v>
      </c>
      <c r="O94" s="16">
        <f>IF(I94="m",(P94+Q94)*1.5*V94/28,(P94+Q94)*1*V94/28)</f>
        <v>2</v>
      </c>
      <c r="P94" s="15">
        <v>2</v>
      </c>
      <c r="Q94" s="15">
        <v>2</v>
      </c>
      <c r="R94" s="14"/>
      <c r="S94" s="17"/>
      <c r="T94" s="18"/>
      <c r="U94" s="18"/>
      <c r="V94" s="22">
        <v>14</v>
      </c>
      <c r="W94" s="20" t="s">
        <v>135</v>
      </c>
    </row>
    <row r="95" spans="1:23" s="46" customFormat="1" ht="12.6" customHeight="1" x14ac:dyDescent="0.2">
      <c r="A95" s="112"/>
      <c r="B95" s="112"/>
      <c r="C95" s="112"/>
      <c r="D95" s="96"/>
      <c r="E95" s="96"/>
      <c r="F95" s="96"/>
      <c r="G95" s="13" t="s">
        <v>139</v>
      </c>
      <c r="H95" s="14" t="s">
        <v>26</v>
      </c>
      <c r="I95" s="14"/>
      <c r="J95" s="14" t="s">
        <v>46</v>
      </c>
      <c r="K95" s="15">
        <f>SUM(L95,O95)</f>
        <v>2</v>
      </c>
      <c r="L95" s="16">
        <f>IF(I95="m",(M95+N95)*2.5*V95/28,(M95+N95)*2*V95/28)</f>
        <v>0</v>
      </c>
      <c r="M95" s="15">
        <v>0</v>
      </c>
      <c r="N95" s="15">
        <v>0</v>
      </c>
      <c r="O95" s="16">
        <f>IF(I95="m",(P95+Q95)*1.5*V95/28,(P95+Q95)*1*V95/28)</f>
        <v>2</v>
      </c>
      <c r="P95" s="15">
        <v>2</v>
      </c>
      <c r="Q95" s="15">
        <v>2</v>
      </c>
      <c r="R95" s="14"/>
      <c r="S95" s="17"/>
      <c r="T95" s="18"/>
      <c r="U95" s="19"/>
      <c r="V95" s="18">
        <v>14</v>
      </c>
      <c r="W95" s="20" t="s">
        <v>135</v>
      </c>
    </row>
    <row r="96" spans="1:23" s="46" customFormat="1" ht="12.6" customHeight="1" x14ac:dyDescent="0.2">
      <c r="A96" s="96">
        <v>14</v>
      </c>
      <c r="B96" s="96" t="s">
        <v>22</v>
      </c>
      <c r="C96" s="96" t="s">
        <v>142</v>
      </c>
      <c r="D96" s="96"/>
      <c r="E96" s="96"/>
      <c r="F96" s="96"/>
      <c r="G96" s="99"/>
      <c r="H96" s="99"/>
      <c r="I96" s="99"/>
      <c r="J96" s="12">
        <v>16</v>
      </c>
      <c r="K96" s="57">
        <f t="shared" ref="K96:Q96" si="26">SUM(K98:K106)</f>
        <v>11</v>
      </c>
      <c r="L96" s="100">
        <f t="shared" si="26"/>
        <v>4</v>
      </c>
      <c r="M96" s="100">
        <f t="shared" si="26"/>
        <v>1</v>
      </c>
      <c r="N96" s="100">
        <f t="shared" si="26"/>
        <v>3</v>
      </c>
      <c r="O96" s="100">
        <f t="shared" si="26"/>
        <v>7</v>
      </c>
      <c r="P96" s="100">
        <f t="shared" si="26"/>
        <v>10</v>
      </c>
      <c r="Q96" s="100">
        <f t="shared" si="26"/>
        <v>4</v>
      </c>
      <c r="R96" s="9">
        <f>J96-K96</f>
        <v>5</v>
      </c>
      <c r="S96" s="10">
        <f>S97/28</f>
        <v>5</v>
      </c>
      <c r="T96" s="11"/>
      <c r="U96" s="11"/>
      <c r="V96" s="11"/>
      <c r="W96" s="6"/>
    </row>
    <row r="97" spans="1:23" s="46" customFormat="1" ht="12.6" customHeight="1" x14ac:dyDescent="0.2">
      <c r="A97" s="96"/>
      <c r="B97" s="96"/>
      <c r="C97" s="96"/>
      <c r="D97" s="96"/>
      <c r="E97" s="96"/>
      <c r="F97" s="96"/>
      <c r="G97" s="99"/>
      <c r="H97" s="99"/>
      <c r="I97" s="99"/>
      <c r="J97" s="12">
        <v>448</v>
      </c>
      <c r="K97" s="9">
        <f>K96*28</f>
        <v>308</v>
      </c>
      <c r="L97" s="100"/>
      <c r="M97" s="100"/>
      <c r="N97" s="100"/>
      <c r="O97" s="100"/>
      <c r="P97" s="100"/>
      <c r="Q97" s="100"/>
      <c r="R97" s="9">
        <f>J97-K97</f>
        <v>140</v>
      </c>
      <c r="S97" s="10">
        <f>SUM(S98:S106)</f>
        <v>140</v>
      </c>
      <c r="T97" s="11"/>
      <c r="U97" s="11"/>
      <c r="V97" s="11"/>
      <c r="W97" s="45"/>
    </row>
    <row r="98" spans="1:23" s="46" customFormat="1" ht="12.6" customHeight="1" x14ac:dyDescent="0.2">
      <c r="A98" s="96"/>
      <c r="B98" s="96"/>
      <c r="C98" s="96"/>
      <c r="D98" s="96"/>
      <c r="E98" s="96"/>
      <c r="F98" s="96"/>
      <c r="G98" s="13" t="s">
        <v>147</v>
      </c>
      <c r="H98" s="14" t="s">
        <v>26</v>
      </c>
      <c r="I98" s="14"/>
      <c r="J98" s="14" t="s">
        <v>27</v>
      </c>
      <c r="K98" s="15">
        <f t="shared" ref="K98:K106" si="27">SUM(L98,O98)</f>
        <v>1</v>
      </c>
      <c r="L98" s="16">
        <f t="shared" ref="L98:L106" si="28">IF(I98="m",(M98+N98)*2.5*V98/28,(M98+N98)*2*V98/28)</f>
        <v>0</v>
      </c>
      <c r="M98" s="15">
        <v>0</v>
      </c>
      <c r="N98" s="15">
        <v>0</v>
      </c>
      <c r="O98" s="16">
        <f t="shared" ref="O98:O106" si="29">IF(I98="m",(P98+Q98)*1.5*V98/28,(P98+Q98)*1*V98/28)</f>
        <v>1</v>
      </c>
      <c r="P98" s="15">
        <v>1</v>
      </c>
      <c r="Q98" s="15">
        <v>1</v>
      </c>
      <c r="R98" s="14" t="s">
        <v>50</v>
      </c>
      <c r="S98" s="17">
        <v>40</v>
      </c>
      <c r="T98" s="18"/>
      <c r="U98" s="18"/>
      <c r="V98" s="18">
        <v>14</v>
      </c>
      <c r="W98" s="20" t="s">
        <v>149</v>
      </c>
    </row>
    <row r="99" spans="1:23" s="46" customFormat="1" ht="12.6" customHeight="1" x14ac:dyDescent="0.2">
      <c r="A99" s="96"/>
      <c r="B99" s="96"/>
      <c r="C99" s="96"/>
      <c r="D99" s="96"/>
      <c r="E99" s="96"/>
      <c r="F99" s="96"/>
      <c r="G99" s="13" t="s">
        <v>153</v>
      </c>
      <c r="H99" s="14" t="s">
        <v>26</v>
      </c>
      <c r="I99" s="14"/>
      <c r="J99" s="14" t="s">
        <v>140</v>
      </c>
      <c r="K99" s="15">
        <f t="shared" si="27"/>
        <v>3</v>
      </c>
      <c r="L99" s="16">
        <f t="shared" si="28"/>
        <v>0</v>
      </c>
      <c r="M99" s="15">
        <v>0</v>
      </c>
      <c r="N99" s="15">
        <v>0</v>
      </c>
      <c r="O99" s="16">
        <f t="shared" si="29"/>
        <v>3</v>
      </c>
      <c r="P99" s="15">
        <v>6</v>
      </c>
      <c r="Q99" s="15">
        <v>0</v>
      </c>
      <c r="R99" s="14" t="s">
        <v>113</v>
      </c>
      <c r="S99" s="17">
        <v>100</v>
      </c>
      <c r="T99" s="18"/>
      <c r="U99" s="19"/>
      <c r="V99" s="22">
        <v>14</v>
      </c>
      <c r="W99" s="23" t="s">
        <v>192</v>
      </c>
    </row>
    <row r="100" spans="1:23" s="46" customFormat="1" ht="12.6" customHeight="1" x14ac:dyDescent="0.2">
      <c r="A100" s="96"/>
      <c r="B100" s="96"/>
      <c r="C100" s="96"/>
      <c r="D100" s="96"/>
      <c r="E100" s="96"/>
      <c r="F100" s="96"/>
      <c r="G100" s="21" t="s">
        <v>158</v>
      </c>
      <c r="H100" s="14" t="s">
        <v>26</v>
      </c>
      <c r="I100" s="14"/>
      <c r="J100" s="14" t="s">
        <v>126</v>
      </c>
      <c r="K100" s="15">
        <f t="shared" si="27"/>
        <v>0.5</v>
      </c>
      <c r="L100" s="16">
        <f t="shared" si="28"/>
        <v>0</v>
      </c>
      <c r="M100" s="15">
        <v>0</v>
      </c>
      <c r="N100" s="15">
        <v>0</v>
      </c>
      <c r="O100" s="16">
        <f t="shared" si="29"/>
        <v>0.5</v>
      </c>
      <c r="P100" s="15">
        <v>0</v>
      </c>
      <c r="Q100" s="15">
        <v>1</v>
      </c>
      <c r="R100" s="14"/>
      <c r="S100" s="17"/>
      <c r="T100" s="18"/>
      <c r="U100" s="18"/>
      <c r="V100" s="18">
        <v>14</v>
      </c>
      <c r="W100" s="20" t="s">
        <v>149</v>
      </c>
    </row>
    <row r="101" spans="1:23" s="46" customFormat="1" ht="12.6" customHeight="1" x14ac:dyDescent="0.2">
      <c r="A101" s="96"/>
      <c r="B101" s="96"/>
      <c r="C101" s="96"/>
      <c r="D101" s="96"/>
      <c r="E101" s="96"/>
      <c r="F101" s="96"/>
      <c r="G101" s="70" t="s">
        <v>89</v>
      </c>
      <c r="H101" s="24" t="s">
        <v>26</v>
      </c>
      <c r="I101" s="24"/>
      <c r="J101" s="24" t="s">
        <v>37</v>
      </c>
      <c r="K101" s="15">
        <f t="shared" si="27"/>
        <v>1</v>
      </c>
      <c r="L101" s="26">
        <f t="shared" si="28"/>
        <v>0</v>
      </c>
      <c r="M101" s="25">
        <v>0</v>
      </c>
      <c r="N101" s="25">
        <v>0</v>
      </c>
      <c r="O101" s="26">
        <f t="shared" si="29"/>
        <v>1</v>
      </c>
      <c r="P101" s="15">
        <v>2</v>
      </c>
      <c r="Q101" s="25">
        <v>0</v>
      </c>
      <c r="R101" s="14" t="s">
        <v>60</v>
      </c>
      <c r="S101" s="17" t="s">
        <v>60</v>
      </c>
      <c r="T101" s="28"/>
      <c r="U101" s="28"/>
      <c r="V101" s="28">
        <v>14</v>
      </c>
      <c r="W101" s="20" t="s">
        <v>192</v>
      </c>
    </row>
    <row r="102" spans="1:23" s="46" customFormat="1" ht="12.6" customHeight="1" x14ac:dyDescent="0.2">
      <c r="A102" s="96"/>
      <c r="B102" s="96"/>
      <c r="C102" s="96"/>
      <c r="D102" s="96"/>
      <c r="E102" s="96"/>
      <c r="F102" s="96"/>
      <c r="G102" s="13" t="s">
        <v>82</v>
      </c>
      <c r="H102" s="14" t="s">
        <v>26</v>
      </c>
      <c r="I102" s="14"/>
      <c r="J102" s="14" t="s">
        <v>39</v>
      </c>
      <c r="K102" s="15">
        <f t="shared" si="27"/>
        <v>1</v>
      </c>
      <c r="L102" s="16">
        <f t="shared" si="28"/>
        <v>0</v>
      </c>
      <c r="M102" s="15">
        <v>0</v>
      </c>
      <c r="N102" s="15">
        <v>0</v>
      </c>
      <c r="O102" s="16">
        <f t="shared" si="29"/>
        <v>1</v>
      </c>
      <c r="P102" s="15">
        <v>0</v>
      </c>
      <c r="Q102" s="15">
        <v>2</v>
      </c>
      <c r="R102" s="80"/>
      <c r="S102" s="81"/>
      <c r="T102" s="18"/>
      <c r="U102" s="19"/>
      <c r="V102" s="22">
        <v>14</v>
      </c>
      <c r="W102" s="23" t="s">
        <v>83</v>
      </c>
    </row>
    <row r="103" spans="1:23" s="46" customFormat="1" ht="12.6" customHeight="1" x14ac:dyDescent="0.2">
      <c r="A103" s="96"/>
      <c r="B103" s="96"/>
      <c r="C103" s="96"/>
      <c r="D103" s="96"/>
      <c r="E103" s="96"/>
      <c r="F103" s="96"/>
      <c r="G103" s="13" t="s">
        <v>75</v>
      </c>
      <c r="H103" s="14" t="s">
        <v>26</v>
      </c>
      <c r="I103" s="14"/>
      <c r="J103" s="14" t="s">
        <v>49</v>
      </c>
      <c r="K103" s="15">
        <f t="shared" si="27"/>
        <v>1</v>
      </c>
      <c r="L103" s="16">
        <f t="shared" si="28"/>
        <v>1</v>
      </c>
      <c r="M103" s="15">
        <v>0</v>
      </c>
      <c r="N103" s="15">
        <v>1</v>
      </c>
      <c r="O103" s="16">
        <f t="shared" si="29"/>
        <v>0</v>
      </c>
      <c r="P103" s="15">
        <v>0</v>
      </c>
      <c r="Q103" s="78">
        <v>0</v>
      </c>
      <c r="R103" s="48"/>
      <c r="S103" s="48"/>
      <c r="T103" s="79"/>
      <c r="U103" s="18"/>
      <c r="V103" s="18">
        <v>14</v>
      </c>
      <c r="W103" s="50" t="s">
        <v>177</v>
      </c>
    </row>
    <row r="104" spans="1:23" s="46" customFormat="1" ht="12.6" customHeight="1" x14ac:dyDescent="0.2">
      <c r="A104" s="96"/>
      <c r="B104" s="96"/>
      <c r="C104" s="96"/>
      <c r="D104" s="96"/>
      <c r="E104" s="96"/>
      <c r="F104" s="96"/>
      <c r="G104" s="13" t="s">
        <v>191</v>
      </c>
      <c r="H104" s="14" t="s">
        <v>26</v>
      </c>
      <c r="I104" s="14"/>
      <c r="J104" s="14" t="s">
        <v>31</v>
      </c>
      <c r="K104" s="15">
        <f t="shared" si="27"/>
        <v>1</v>
      </c>
      <c r="L104" s="16">
        <f t="shared" si="28"/>
        <v>1</v>
      </c>
      <c r="M104" s="15">
        <v>1</v>
      </c>
      <c r="N104" s="15">
        <v>0</v>
      </c>
      <c r="O104" s="16">
        <f t="shared" si="29"/>
        <v>0</v>
      </c>
      <c r="P104" s="15">
        <v>0</v>
      </c>
      <c r="Q104" s="78">
        <v>0</v>
      </c>
      <c r="R104" s="48"/>
      <c r="S104" s="48"/>
      <c r="T104" s="79"/>
      <c r="U104" s="18"/>
      <c r="V104" s="18">
        <v>14</v>
      </c>
      <c r="W104" s="50" t="s">
        <v>177</v>
      </c>
    </row>
    <row r="105" spans="1:23" s="46" customFormat="1" ht="12.6" customHeight="1" x14ac:dyDescent="0.2">
      <c r="A105" s="96"/>
      <c r="B105" s="96"/>
      <c r="C105" s="96"/>
      <c r="D105" s="96"/>
      <c r="E105" s="96"/>
      <c r="F105" s="96"/>
      <c r="G105" s="13" t="s">
        <v>206</v>
      </c>
      <c r="H105" s="14" t="s">
        <v>26</v>
      </c>
      <c r="I105" s="14"/>
      <c r="J105" s="14" t="s">
        <v>120</v>
      </c>
      <c r="K105" s="15">
        <f t="shared" si="27"/>
        <v>0.5</v>
      </c>
      <c r="L105" s="16">
        <f t="shared" si="28"/>
        <v>0</v>
      </c>
      <c r="M105" s="15">
        <v>0</v>
      </c>
      <c r="N105" s="15">
        <v>0</v>
      </c>
      <c r="O105" s="16">
        <f t="shared" si="29"/>
        <v>0.5</v>
      </c>
      <c r="P105" s="15">
        <v>1</v>
      </c>
      <c r="Q105" s="15">
        <v>0</v>
      </c>
      <c r="R105" s="55" t="s">
        <v>60</v>
      </c>
      <c r="S105" s="56" t="s">
        <v>60</v>
      </c>
      <c r="T105" s="18"/>
      <c r="U105" s="18"/>
      <c r="V105" s="18">
        <v>14</v>
      </c>
      <c r="W105" s="20" t="s">
        <v>149</v>
      </c>
    </row>
    <row r="106" spans="1:23" s="46" customFormat="1" ht="12.6" customHeight="1" x14ac:dyDescent="0.2">
      <c r="A106" s="96"/>
      <c r="B106" s="96"/>
      <c r="C106" s="96"/>
      <c r="D106" s="96"/>
      <c r="E106" s="96"/>
      <c r="F106" s="96"/>
      <c r="G106" s="13" t="s">
        <v>150</v>
      </c>
      <c r="H106" s="14" t="s">
        <v>26</v>
      </c>
      <c r="I106" s="14"/>
      <c r="J106" s="14" t="s">
        <v>31</v>
      </c>
      <c r="K106" s="15">
        <f t="shared" si="27"/>
        <v>2</v>
      </c>
      <c r="L106" s="16">
        <f t="shared" si="28"/>
        <v>2</v>
      </c>
      <c r="M106" s="15">
        <v>0</v>
      </c>
      <c r="N106" s="15">
        <v>2</v>
      </c>
      <c r="O106" s="16">
        <f t="shared" si="29"/>
        <v>0</v>
      </c>
      <c r="P106" s="15">
        <v>0</v>
      </c>
      <c r="Q106" s="15">
        <v>0</v>
      </c>
      <c r="R106" s="14"/>
      <c r="S106" s="17"/>
      <c r="T106" s="18"/>
      <c r="U106" s="18"/>
      <c r="V106" s="18">
        <v>14</v>
      </c>
      <c r="W106" s="20" t="s">
        <v>146</v>
      </c>
    </row>
    <row r="107" spans="1:23" s="46" customFormat="1" ht="12.6" customHeight="1" x14ac:dyDescent="0.2">
      <c r="A107" s="96">
        <v>15</v>
      </c>
      <c r="B107" s="96" t="s">
        <v>22</v>
      </c>
      <c r="C107" s="96" t="s">
        <v>142</v>
      </c>
      <c r="D107" s="96"/>
      <c r="E107" s="96"/>
      <c r="F107" s="96"/>
      <c r="G107" s="99"/>
      <c r="H107" s="99"/>
      <c r="I107" s="99"/>
      <c r="J107" s="12">
        <v>16</v>
      </c>
      <c r="K107" s="57">
        <f t="shared" ref="K107:Q107" si="30">SUM(K109:K118)</f>
        <v>11.142857142857142</v>
      </c>
      <c r="L107" s="100">
        <f t="shared" si="30"/>
        <v>5.1428571428571423</v>
      </c>
      <c r="M107" s="100">
        <f t="shared" si="30"/>
        <v>0</v>
      </c>
      <c r="N107" s="100">
        <f t="shared" si="30"/>
        <v>6</v>
      </c>
      <c r="O107" s="100">
        <f t="shared" si="30"/>
        <v>6</v>
      </c>
      <c r="P107" s="100">
        <f t="shared" si="30"/>
        <v>3</v>
      </c>
      <c r="Q107" s="100">
        <f t="shared" si="30"/>
        <v>10</v>
      </c>
      <c r="R107" s="9">
        <f>J107-K107</f>
        <v>4.8571428571428577</v>
      </c>
      <c r="S107" s="10">
        <f>S108/28</f>
        <v>4.8571428571428568</v>
      </c>
      <c r="T107" s="11"/>
      <c r="U107" s="11"/>
      <c r="V107" s="11"/>
      <c r="W107" s="71"/>
    </row>
    <row r="108" spans="1:23" s="46" customFormat="1" ht="12.6" customHeight="1" x14ac:dyDescent="0.2">
      <c r="A108" s="96"/>
      <c r="B108" s="96"/>
      <c r="C108" s="96"/>
      <c r="D108" s="96"/>
      <c r="E108" s="96"/>
      <c r="F108" s="96"/>
      <c r="G108" s="99"/>
      <c r="H108" s="99"/>
      <c r="I108" s="99"/>
      <c r="J108" s="12">
        <v>448</v>
      </c>
      <c r="K108" s="9">
        <f>K107*28</f>
        <v>312</v>
      </c>
      <c r="L108" s="100"/>
      <c r="M108" s="100"/>
      <c r="N108" s="100"/>
      <c r="O108" s="100"/>
      <c r="P108" s="100"/>
      <c r="Q108" s="100"/>
      <c r="R108" s="9">
        <f>J108-K108</f>
        <v>136</v>
      </c>
      <c r="S108" s="10">
        <f>SUM(S109:S118)</f>
        <v>136</v>
      </c>
      <c r="T108" s="11"/>
      <c r="U108" s="11"/>
      <c r="V108" s="11"/>
      <c r="W108" s="45"/>
    </row>
    <row r="109" spans="1:23" s="46" customFormat="1" ht="12.6" customHeight="1" x14ac:dyDescent="0.2">
      <c r="A109" s="96"/>
      <c r="B109" s="96"/>
      <c r="C109" s="96"/>
      <c r="D109" s="96"/>
      <c r="E109" s="96"/>
      <c r="F109" s="96"/>
      <c r="G109" s="13" t="s">
        <v>176</v>
      </c>
      <c r="H109" s="14" t="s">
        <v>26</v>
      </c>
      <c r="I109" s="14"/>
      <c r="J109" s="14" t="s">
        <v>64</v>
      </c>
      <c r="K109" s="15">
        <f>SUM(L109,O109)</f>
        <v>1.7142857142857142</v>
      </c>
      <c r="L109" s="16">
        <f t="shared" ref="L109:L113" si="31">IF(I109="m",(M109+N109)*2.5*V109/28,(M109+N109)*2*V109/28)</f>
        <v>1.7142857142857142</v>
      </c>
      <c r="M109" s="15">
        <v>0</v>
      </c>
      <c r="N109" s="15">
        <v>2</v>
      </c>
      <c r="O109" s="16">
        <f t="shared" ref="O109:O118" si="32">IF(I109="m",(P109+Q109)*1.5*V109/28,(P109+Q109)*1*V109/28)</f>
        <v>0</v>
      </c>
      <c r="P109" s="15">
        <v>0</v>
      </c>
      <c r="Q109" s="15">
        <v>0</v>
      </c>
      <c r="R109" s="14" t="s">
        <v>50</v>
      </c>
      <c r="S109" s="17">
        <v>36</v>
      </c>
      <c r="T109" s="18"/>
      <c r="U109" s="19"/>
      <c r="V109" s="18" t="s">
        <v>195</v>
      </c>
      <c r="W109" s="50" t="s">
        <v>134</v>
      </c>
    </row>
    <row r="110" spans="1:23" s="46" customFormat="1" ht="12.6" customHeight="1" x14ac:dyDescent="0.2">
      <c r="A110" s="96"/>
      <c r="B110" s="96"/>
      <c r="C110" s="96"/>
      <c r="D110" s="96"/>
      <c r="E110" s="96"/>
      <c r="F110" s="96"/>
      <c r="G110" s="13" t="s">
        <v>107</v>
      </c>
      <c r="H110" s="14" t="s">
        <v>26</v>
      </c>
      <c r="I110" s="14"/>
      <c r="J110" s="14" t="s">
        <v>101</v>
      </c>
      <c r="K110" s="15">
        <f>SUM(L110,O110)</f>
        <v>0.5</v>
      </c>
      <c r="L110" s="16">
        <f t="shared" si="31"/>
        <v>0</v>
      </c>
      <c r="M110" s="15">
        <v>0</v>
      </c>
      <c r="N110" s="15">
        <v>0</v>
      </c>
      <c r="O110" s="16">
        <f t="shared" si="32"/>
        <v>0.5</v>
      </c>
      <c r="P110" s="15">
        <v>1</v>
      </c>
      <c r="Q110" s="15">
        <v>0</v>
      </c>
      <c r="R110" s="14" t="s">
        <v>113</v>
      </c>
      <c r="S110" s="17">
        <v>100</v>
      </c>
      <c r="T110" s="18"/>
      <c r="U110" s="18"/>
      <c r="V110" s="22">
        <v>14</v>
      </c>
      <c r="W110" s="20" t="s">
        <v>141</v>
      </c>
    </row>
    <row r="111" spans="1:23" s="46" customFormat="1" ht="12.6" customHeight="1" x14ac:dyDescent="0.2">
      <c r="A111" s="96"/>
      <c r="B111" s="96"/>
      <c r="C111" s="96"/>
      <c r="D111" s="96"/>
      <c r="E111" s="96"/>
      <c r="F111" s="96"/>
      <c r="G111" s="86" t="s">
        <v>79</v>
      </c>
      <c r="H111" s="14" t="s">
        <v>26</v>
      </c>
      <c r="I111" s="24"/>
      <c r="J111" s="24" t="s">
        <v>37</v>
      </c>
      <c r="K111" s="25">
        <f t="shared" ref="K111:K118" si="33">SUM(L111,O111)</f>
        <v>1.7142857142857142</v>
      </c>
      <c r="L111" s="26">
        <f t="shared" si="31"/>
        <v>1.7142857142857142</v>
      </c>
      <c r="M111" s="25">
        <v>0</v>
      </c>
      <c r="N111" s="25">
        <v>2</v>
      </c>
      <c r="O111" s="26">
        <f t="shared" si="32"/>
        <v>0</v>
      </c>
      <c r="P111" s="25">
        <v>0</v>
      </c>
      <c r="Q111" s="25">
        <v>0</v>
      </c>
      <c r="R111" s="48"/>
      <c r="S111" s="48"/>
      <c r="T111" s="28"/>
      <c r="U111" s="28"/>
      <c r="V111" s="18" t="s">
        <v>195</v>
      </c>
      <c r="W111" s="20" t="s">
        <v>196</v>
      </c>
    </row>
    <row r="112" spans="1:23" s="46" customFormat="1" ht="12.6" customHeight="1" x14ac:dyDescent="0.2">
      <c r="A112" s="96"/>
      <c r="B112" s="96"/>
      <c r="C112" s="96"/>
      <c r="D112" s="96"/>
      <c r="E112" s="96"/>
      <c r="F112" s="96"/>
      <c r="G112" s="13" t="s">
        <v>154</v>
      </c>
      <c r="H112" s="14" t="s">
        <v>26</v>
      </c>
      <c r="I112" s="14"/>
      <c r="J112" s="14" t="s">
        <v>101</v>
      </c>
      <c r="K112" s="15">
        <f t="shared" si="33"/>
        <v>0.8571428571428571</v>
      </c>
      <c r="L112" s="16">
        <f t="shared" si="31"/>
        <v>0.8571428571428571</v>
      </c>
      <c r="M112" s="15">
        <v>0</v>
      </c>
      <c r="N112" s="15">
        <v>1</v>
      </c>
      <c r="O112" s="16">
        <f t="shared" si="32"/>
        <v>0</v>
      </c>
      <c r="P112" s="15">
        <v>0</v>
      </c>
      <c r="Q112" s="15">
        <v>0</v>
      </c>
      <c r="R112" s="14"/>
      <c r="S112" s="17"/>
      <c r="T112" s="18"/>
      <c r="U112" s="18"/>
      <c r="V112" s="18" t="s">
        <v>195</v>
      </c>
      <c r="W112" s="20" t="s">
        <v>146</v>
      </c>
    </row>
    <row r="113" spans="1:23" s="46" customFormat="1" ht="12.6" customHeight="1" x14ac:dyDescent="0.2">
      <c r="A113" s="96"/>
      <c r="B113" s="96"/>
      <c r="C113" s="96"/>
      <c r="D113" s="96"/>
      <c r="E113" s="96"/>
      <c r="F113" s="96"/>
      <c r="G113" s="13" t="s">
        <v>108</v>
      </c>
      <c r="H113" s="14" t="s">
        <v>26</v>
      </c>
      <c r="I113" s="14"/>
      <c r="J113" s="14" t="s">
        <v>101</v>
      </c>
      <c r="K113" s="15">
        <f t="shared" si="33"/>
        <v>0.42857142857142855</v>
      </c>
      <c r="L113" s="16">
        <f t="shared" si="31"/>
        <v>0</v>
      </c>
      <c r="M113" s="15">
        <v>0</v>
      </c>
      <c r="N113" s="15">
        <v>0</v>
      </c>
      <c r="O113" s="16">
        <f t="shared" si="32"/>
        <v>0.42857142857142855</v>
      </c>
      <c r="P113" s="15">
        <v>0</v>
      </c>
      <c r="Q113" s="15">
        <v>1</v>
      </c>
      <c r="R113" s="14" t="s">
        <v>60</v>
      </c>
      <c r="S113" s="17" t="s">
        <v>60</v>
      </c>
      <c r="T113" s="18"/>
      <c r="U113" s="19"/>
      <c r="V113" s="22">
        <v>12</v>
      </c>
      <c r="W113" s="23" t="s">
        <v>141</v>
      </c>
    </row>
    <row r="114" spans="1:23" s="46" customFormat="1" ht="12.6" customHeight="1" x14ac:dyDescent="0.2">
      <c r="A114" s="96"/>
      <c r="B114" s="96"/>
      <c r="C114" s="96"/>
      <c r="D114" s="96"/>
      <c r="E114" s="96"/>
      <c r="F114" s="96"/>
      <c r="G114" s="13" t="s">
        <v>209</v>
      </c>
      <c r="H114" s="14" t="s">
        <v>26</v>
      </c>
      <c r="I114" s="14"/>
      <c r="J114" s="14" t="s">
        <v>37</v>
      </c>
      <c r="K114" s="15">
        <f>SUM(L114,O114)</f>
        <v>0.8571428571428571</v>
      </c>
      <c r="L114" s="16">
        <f>IF(I114="m",(M114+N114)*2.5*V114/28,(M114+N114)*2*V114/28)</f>
        <v>0</v>
      </c>
      <c r="M114" s="15">
        <v>0</v>
      </c>
      <c r="N114" s="15">
        <v>0</v>
      </c>
      <c r="O114" s="16">
        <f>IF(I114="m",(P114+Q114)*1.5*V114/28,(P114+Q114)*1*V114/28)</f>
        <v>0.8571428571428571</v>
      </c>
      <c r="P114" s="15">
        <v>0</v>
      </c>
      <c r="Q114" s="15">
        <v>2</v>
      </c>
      <c r="R114" s="14"/>
      <c r="S114" s="17"/>
      <c r="T114" s="18"/>
      <c r="U114" s="19"/>
      <c r="V114" s="22">
        <v>12</v>
      </c>
      <c r="W114" s="23" t="s">
        <v>83</v>
      </c>
    </row>
    <row r="115" spans="1:23" s="46" customFormat="1" ht="12.6" customHeight="1" x14ac:dyDescent="0.2">
      <c r="A115" s="96"/>
      <c r="B115" s="96"/>
      <c r="C115" s="96"/>
      <c r="D115" s="96"/>
      <c r="E115" s="96"/>
      <c r="F115" s="96"/>
      <c r="G115" s="13" t="s">
        <v>116</v>
      </c>
      <c r="H115" s="14" t="s">
        <v>123</v>
      </c>
      <c r="I115" s="14"/>
      <c r="J115" s="14" t="s">
        <v>126</v>
      </c>
      <c r="K115" s="15">
        <f>SUM(L115,O115)</f>
        <v>2</v>
      </c>
      <c r="L115" s="16">
        <f>IF(I115="m",(M115+N115)*2.5*V115/28,(M115+N115)*2*V115/28)</f>
        <v>0</v>
      </c>
      <c r="M115" s="15">
        <v>0</v>
      </c>
      <c r="N115" s="15">
        <v>0</v>
      </c>
      <c r="O115" s="16">
        <f>IF(I115="m",(P115+Q115)*1.5*V115/28,(P115+Q115)*1*V115/28)</f>
        <v>2</v>
      </c>
      <c r="P115" s="15">
        <v>2</v>
      </c>
      <c r="Q115" s="15">
        <v>2</v>
      </c>
      <c r="R115" s="14"/>
      <c r="S115" s="17"/>
      <c r="T115" s="18"/>
      <c r="U115" s="19"/>
      <c r="V115" s="22">
        <v>14</v>
      </c>
      <c r="W115" s="23" t="s">
        <v>177</v>
      </c>
    </row>
    <row r="116" spans="1:23" s="46" customFormat="1" ht="12.6" customHeight="1" x14ac:dyDescent="0.2">
      <c r="A116" s="96"/>
      <c r="B116" s="96"/>
      <c r="C116" s="96"/>
      <c r="D116" s="96"/>
      <c r="E116" s="96"/>
      <c r="F116" s="96"/>
      <c r="G116" s="86" t="s">
        <v>96</v>
      </c>
      <c r="H116" s="24" t="s">
        <v>26</v>
      </c>
      <c r="I116" s="24"/>
      <c r="J116" s="24" t="s">
        <v>34</v>
      </c>
      <c r="K116" s="25">
        <f t="shared" si="33"/>
        <v>1.7142857142857142</v>
      </c>
      <c r="L116" s="26">
        <f>IF(I116="m",(M116+N116)*2.5*V116/28,(M116+N116)*2*V116/28)</f>
        <v>0</v>
      </c>
      <c r="M116" s="25">
        <v>0</v>
      </c>
      <c r="N116" s="25">
        <v>0</v>
      </c>
      <c r="O116" s="26">
        <f t="shared" si="32"/>
        <v>1.7142857142857142</v>
      </c>
      <c r="P116" s="25">
        <v>0</v>
      </c>
      <c r="Q116" s="25">
        <v>4</v>
      </c>
      <c r="R116" s="24"/>
      <c r="S116" s="27"/>
      <c r="T116" s="28"/>
      <c r="U116" s="28"/>
      <c r="V116" s="14">
        <v>12</v>
      </c>
      <c r="W116" s="23" t="s">
        <v>132</v>
      </c>
    </row>
    <row r="117" spans="1:23" s="46" customFormat="1" ht="12.6" customHeight="1" x14ac:dyDescent="0.25">
      <c r="A117" s="96"/>
      <c r="B117" s="96"/>
      <c r="C117" s="96"/>
      <c r="D117" s="96"/>
      <c r="E117" s="96"/>
      <c r="F117" s="96"/>
      <c r="G117" s="13" t="s">
        <v>68</v>
      </c>
      <c r="H117" s="14" t="s">
        <v>26</v>
      </c>
      <c r="I117" s="14"/>
      <c r="J117" s="14" t="s">
        <v>27</v>
      </c>
      <c r="K117" s="15">
        <f t="shared" si="33"/>
        <v>0.5</v>
      </c>
      <c r="L117" s="16">
        <f>IF(I117="m",(M117+N117)*2.5*V117/28,(M117+N117)*2*V117/28)</f>
        <v>0</v>
      </c>
      <c r="M117" s="15">
        <v>0</v>
      </c>
      <c r="N117" s="15">
        <v>0</v>
      </c>
      <c r="O117" s="16">
        <f t="shared" si="32"/>
        <v>0.5</v>
      </c>
      <c r="P117" s="15">
        <v>0</v>
      </c>
      <c r="Q117" s="15">
        <v>1</v>
      </c>
      <c r="R117" s="54"/>
      <c r="S117" s="54"/>
      <c r="T117" s="18"/>
      <c r="U117" s="19"/>
      <c r="V117" s="18">
        <v>14</v>
      </c>
      <c r="W117" s="50" t="s">
        <v>203</v>
      </c>
    </row>
    <row r="118" spans="1:23" s="46" customFormat="1" ht="12.6" customHeight="1" x14ac:dyDescent="0.2">
      <c r="A118" s="96"/>
      <c r="B118" s="96"/>
      <c r="C118" s="96"/>
      <c r="D118" s="96"/>
      <c r="E118" s="96"/>
      <c r="F118" s="96"/>
      <c r="G118" s="13" t="s">
        <v>108</v>
      </c>
      <c r="H118" s="14" t="s">
        <v>26</v>
      </c>
      <c r="I118" s="14"/>
      <c r="J118" s="14" t="s">
        <v>101</v>
      </c>
      <c r="K118" s="15">
        <f t="shared" si="33"/>
        <v>0.8571428571428571</v>
      </c>
      <c r="L118" s="16">
        <f>IF(I118="m",(M118+N118)*2.5*V118/28,(M118+N118)*2*V118/28)</f>
        <v>0.8571428571428571</v>
      </c>
      <c r="M118" s="15">
        <v>0</v>
      </c>
      <c r="N118" s="15">
        <v>1</v>
      </c>
      <c r="O118" s="16">
        <f t="shared" si="32"/>
        <v>0</v>
      </c>
      <c r="P118" s="15">
        <v>0</v>
      </c>
      <c r="Q118" s="15">
        <v>0</v>
      </c>
      <c r="R118" s="14" t="s">
        <v>60</v>
      </c>
      <c r="S118" s="17" t="s">
        <v>60</v>
      </c>
      <c r="T118" s="18"/>
      <c r="U118" s="19"/>
      <c r="V118" s="22">
        <v>12</v>
      </c>
      <c r="W118" s="23" t="s">
        <v>141</v>
      </c>
    </row>
    <row r="119" spans="1:23" s="44" customFormat="1" ht="12.6" customHeight="1" x14ac:dyDescent="0.25">
      <c r="A119" s="101">
        <v>16</v>
      </c>
      <c r="B119" s="96" t="s">
        <v>168</v>
      </c>
      <c r="C119" s="96" t="s">
        <v>207</v>
      </c>
      <c r="D119" s="96"/>
      <c r="E119" s="96"/>
      <c r="F119" s="96"/>
      <c r="G119" s="99"/>
      <c r="H119" s="99"/>
      <c r="I119" s="99"/>
      <c r="J119" s="12">
        <v>16</v>
      </c>
      <c r="K119" s="9">
        <f t="shared" ref="K119:Q119" si="34">SUM(K121:K123)</f>
        <v>12</v>
      </c>
      <c r="L119" s="97">
        <f t="shared" si="34"/>
        <v>0</v>
      </c>
      <c r="M119" s="97">
        <f t="shared" si="34"/>
        <v>0</v>
      </c>
      <c r="N119" s="97">
        <f t="shared" si="34"/>
        <v>0</v>
      </c>
      <c r="O119" s="97">
        <f t="shared" si="34"/>
        <v>12</v>
      </c>
      <c r="P119" s="97">
        <f t="shared" si="34"/>
        <v>12</v>
      </c>
      <c r="Q119" s="97">
        <f t="shared" si="34"/>
        <v>12</v>
      </c>
      <c r="R119" s="68">
        <f>J119-K119</f>
        <v>4</v>
      </c>
      <c r="S119" s="10">
        <f>S120/28</f>
        <v>4</v>
      </c>
      <c r="T119" s="11"/>
      <c r="U119" s="11"/>
      <c r="V119" s="11"/>
      <c r="W119" s="6"/>
    </row>
    <row r="120" spans="1:23" s="46" customFormat="1" ht="12.6" customHeight="1" x14ac:dyDescent="0.2">
      <c r="A120" s="101"/>
      <c r="B120" s="96"/>
      <c r="C120" s="96"/>
      <c r="D120" s="96"/>
      <c r="E120" s="96"/>
      <c r="F120" s="96"/>
      <c r="G120" s="99"/>
      <c r="H120" s="99"/>
      <c r="I120" s="99"/>
      <c r="J120" s="12">
        <v>448</v>
      </c>
      <c r="K120" s="9">
        <f>K119*28</f>
        <v>336</v>
      </c>
      <c r="L120" s="97"/>
      <c r="M120" s="97"/>
      <c r="N120" s="97"/>
      <c r="O120" s="97"/>
      <c r="P120" s="97"/>
      <c r="Q120" s="97"/>
      <c r="R120" s="68">
        <f>J120-K120</f>
        <v>112</v>
      </c>
      <c r="S120" s="10">
        <f>SUM(S121:S123)</f>
        <v>112</v>
      </c>
      <c r="T120" s="11"/>
      <c r="U120" s="11"/>
      <c r="V120" s="11"/>
      <c r="W120" s="6"/>
    </row>
    <row r="121" spans="1:23" s="46" customFormat="1" ht="12.6" customHeight="1" x14ac:dyDescent="0.2">
      <c r="A121" s="101"/>
      <c r="B121" s="96"/>
      <c r="C121" s="96"/>
      <c r="D121" s="96"/>
      <c r="E121" s="96"/>
      <c r="F121" s="96"/>
      <c r="G121" s="21" t="s">
        <v>116</v>
      </c>
      <c r="H121" s="14" t="s">
        <v>174</v>
      </c>
      <c r="I121" s="14"/>
      <c r="J121" s="14" t="s">
        <v>57</v>
      </c>
      <c r="K121" s="15">
        <f>SUM(L121,O121)</f>
        <v>6</v>
      </c>
      <c r="L121" s="16">
        <f>IF(I121="m",(M121+N121)*2.5*V121/28,(M121+N121)*2*V121/28)</f>
        <v>0</v>
      </c>
      <c r="M121" s="15">
        <v>0</v>
      </c>
      <c r="N121" s="15">
        <v>0</v>
      </c>
      <c r="O121" s="16">
        <f>IF(I121="m",(P121+Q121)*1.5*V121/28,(P121+Q121)*1*V121/28)</f>
        <v>6</v>
      </c>
      <c r="P121" s="15">
        <v>6</v>
      </c>
      <c r="Q121" s="15">
        <v>6</v>
      </c>
      <c r="R121" s="14" t="s">
        <v>50</v>
      </c>
      <c r="S121" s="17">
        <v>52</v>
      </c>
      <c r="T121" s="18"/>
      <c r="U121" s="18"/>
      <c r="V121" s="14">
        <v>14</v>
      </c>
      <c r="W121" s="23" t="s">
        <v>170</v>
      </c>
    </row>
    <row r="122" spans="1:23" s="46" customFormat="1" ht="12.6" customHeight="1" x14ac:dyDescent="0.2">
      <c r="A122" s="101"/>
      <c r="B122" s="96"/>
      <c r="C122" s="96"/>
      <c r="D122" s="96"/>
      <c r="E122" s="96"/>
      <c r="F122" s="96"/>
      <c r="G122" s="13" t="s">
        <v>116</v>
      </c>
      <c r="H122" s="24" t="s">
        <v>117</v>
      </c>
      <c r="I122" s="24"/>
      <c r="J122" s="24" t="s">
        <v>74</v>
      </c>
      <c r="K122" s="25">
        <f>SUM(L122,O122)</f>
        <v>4</v>
      </c>
      <c r="L122" s="26">
        <f>IF(I122="m",(M122+N122)*2.5*V122/28,(M122+N122)*2*V122/28)</f>
        <v>0</v>
      </c>
      <c r="M122" s="25">
        <v>0</v>
      </c>
      <c r="N122" s="25">
        <v>0</v>
      </c>
      <c r="O122" s="26">
        <f>IF(I122="m",(P122+Q122)*1.5*V122/28,(P122+Q122)*1*V122/28)</f>
        <v>4</v>
      </c>
      <c r="P122" s="25">
        <v>4</v>
      </c>
      <c r="Q122" s="25">
        <v>4</v>
      </c>
      <c r="R122" s="14" t="s">
        <v>113</v>
      </c>
      <c r="S122" s="17">
        <v>30</v>
      </c>
      <c r="T122" s="28"/>
      <c r="U122" s="52"/>
      <c r="V122" s="28">
        <v>14</v>
      </c>
      <c r="W122" s="23" t="s">
        <v>170</v>
      </c>
    </row>
    <row r="123" spans="1:23" s="46" customFormat="1" ht="12.6" customHeight="1" x14ac:dyDescent="0.2">
      <c r="A123" s="101"/>
      <c r="B123" s="96"/>
      <c r="C123" s="96"/>
      <c r="D123" s="96"/>
      <c r="E123" s="96"/>
      <c r="F123" s="96"/>
      <c r="G123" s="13" t="s">
        <v>116</v>
      </c>
      <c r="H123" s="14" t="s">
        <v>171</v>
      </c>
      <c r="I123" s="14"/>
      <c r="J123" s="14" t="s">
        <v>126</v>
      </c>
      <c r="K123" s="15">
        <f>SUM(L123,O123)</f>
        <v>2</v>
      </c>
      <c r="L123" s="16">
        <f>IF(I123="m",(M123+N123)*2.5*V123/28,(M123+N123)*2*V123/28)</f>
        <v>0</v>
      </c>
      <c r="M123" s="15">
        <v>0</v>
      </c>
      <c r="N123" s="15">
        <v>0</v>
      </c>
      <c r="O123" s="16">
        <f>IF(I123="m",(P123+Q123)*1.5*V123/28,(P123+Q123)*1*V123/28)</f>
        <v>2</v>
      </c>
      <c r="P123" s="15">
        <v>2</v>
      </c>
      <c r="Q123" s="15">
        <v>2</v>
      </c>
      <c r="R123" s="24" t="s">
        <v>35</v>
      </c>
      <c r="S123" s="27">
        <v>30</v>
      </c>
      <c r="T123" s="18"/>
      <c r="U123" s="19"/>
      <c r="V123" s="18">
        <v>14</v>
      </c>
      <c r="W123" s="23" t="s">
        <v>170</v>
      </c>
    </row>
    <row r="124" spans="1:23" s="44" customFormat="1" ht="12.6" customHeight="1" x14ac:dyDescent="0.25">
      <c r="A124" s="101">
        <v>17</v>
      </c>
      <c r="B124" s="96" t="s">
        <v>168</v>
      </c>
      <c r="C124" s="96" t="s">
        <v>142</v>
      </c>
      <c r="D124" s="96"/>
      <c r="E124" s="96"/>
      <c r="F124" s="96"/>
      <c r="G124" s="99"/>
      <c r="H124" s="99"/>
      <c r="I124" s="99"/>
      <c r="J124" s="12">
        <v>16</v>
      </c>
      <c r="K124" s="9">
        <f t="shared" ref="K124:Q124" si="35">SUM(K126:K132)</f>
        <v>12</v>
      </c>
      <c r="L124" s="97">
        <f t="shared" si="35"/>
        <v>0</v>
      </c>
      <c r="M124" s="97">
        <f t="shared" si="35"/>
        <v>0</v>
      </c>
      <c r="N124" s="97">
        <f t="shared" si="35"/>
        <v>0</v>
      </c>
      <c r="O124" s="97">
        <f t="shared" si="35"/>
        <v>12</v>
      </c>
      <c r="P124" s="97">
        <f t="shared" si="35"/>
        <v>4</v>
      </c>
      <c r="Q124" s="97">
        <f t="shared" si="35"/>
        <v>22</v>
      </c>
      <c r="R124" s="68">
        <f>J124-K124</f>
        <v>4</v>
      </c>
      <c r="S124" s="10">
        <f>S125/28</f>
        <v>4</v>
      </c>
      <c r="T124" s="11"/>
      <c r="U124" s="11"/>
      <c r="V124" s="11"/>
      <c r="W124" s="6"/>
    </row>
    <row r="125" spans="1:23" s="46" customFormat="1" ht="12.6" customHeight="1" x14ac:dyDescent="0.2">
      <c r="A125" s="101"/>
      <c r="B125" s="96"/>
      <c r="C125" s="96"/>
      <c r="D125" s="96"/>
      <c r="E125" s="96"/>
      <c r="F125" s="96"/>
      <c r="G125" s="99"/>
      <c r="H125" s="99"/>
      <c r="I125" s="99"/>
      <c r="J125" s="12">
        <v>448</v>
      </c>
      <c r="K125" s="9">
        <f>K124*28</f>
        <v>336</v>
      </c>
      <c r="L125" s="97"/>
      <c r="M125" s="97"/>
      <c r="N125" s="97"/>
      <c r="O125" s="97"/>
      <c r="P125" s="97"/>
      <c r="Q125" s="97"/>
      <c r="R125" s="68">
        <f>J125-K125</f>
        <v>112</v>
      </c>
      <c r="S125" s="10">
        <f>SUM(S126:S132)</f>
        <v>112</v>
      </c>
      <c r="T125" s="11"/>
      <c r="U125" s="11"/>
      <c r="V125" s="11"/>
      <c r="W125" s="6"/>
    </row>
    <row r="126" spans="1:23" s="46" customFormat="1" ht="12.6" customHeight="1" x14ac:dyDescent="0.2">
      <c r="A126" s="101"/>
      <c r="B126" s="96"/>
      <c r="C126" s="96"/>
      <c r="D126" s="96"/>
      <c r="E126" s="96"/>
      <c r="F126" s="96"/>
      <c r="G126" s="13" t="s">
        <v>156</v>
      </c>
      <c r="H126" s="14" t="s">
        <v>26</v>
      </c>
      <c r="I126" s="14"/>
      <c r="J126" s="14" t="s">
        <v>34</v>
      </c>
      <c r="K126" s="15">
        <f t="shared" ref="K126:K131" si="36">SUM(L126,O126)</f>
        <v>1.7142857142857142</v>
      </c>
      <c r="L126" s="16">
        <f t="shared" ref="L126:L132" si="37">IF(I126="m",(M126+N126)*2.5*V126/28,(M126+N126)*2*V126/28)</f>
        <v>0</v>
      </c>
      <c r="M126" s="15">
        <v>0</v>
      </c>
      <c r="N126" s="15">
        <v>0</v>
      </c>
      <c r="O126" s="16">
        <f t="shared" ref="O126:O132" si="38">IF(I126="m",(P126+Q126)*1.5*V126/28,(P126+Q126)*1*V126/28)</f>
        <v>1.7142857142857142</v>
      </c>
      <c r="P126" s="15">
        <v>0</v>
      </c>
      <c r="Q126" s="15">
        <v>4</v>
      </c>
      <c r="R126" s="14" t="s">
        <v>50</v>
      </c>
      <c r="S126" s="17">
        <v>52</v>
      </c>
      <c r="T126" s="18"/>
      <c r="U126" s="19"/>
      <c r="V126" s="18" t="s">
        <v>195</v>
      </c>
      <c r="W126" s="23" t="s">
        <v>196</v>
      </c>
    </row>
    <row r="127" spans="1:23" s="46" customFormat="1" ht="12.6" customHeight="1" x14ac:dyDescent="0.2">
      <c r="A127" s="101"/>
      <c r="B127" s="96"/>
      <c r="C127" s="96"/>
      <c r="D127" s="96"/>
      <c r="E127" s="96"/>
      <c r="F127" s="96"/>
      <c r="G127" s="21" t="s">
        <v>73</v>
      </c>
      <c r="H127" s="14" t="s">
        <v>26</v>
      </c>
      <c r="I127" s="14"/>
      <c r="J127" s="14" t="s">
        <v>74</v>
      </c>
      <c r="K127" s="15">
        <f t="shared" si="36"/>
        <v>2</v>
      </c>
      <c r="L127" s="16">
        <f t="shared" si="37"/>
        <v>0</v>
      </c>
      <c r="M127" s="15">
        <v>0</v>
      </c>
      <c r="N127" s="15">
        <v>0</v>
      </c>
      <c r="O127" s="16">
        <f t="shared" si="38"/>
        <v>2</v>
      </c>
      <c r="P127" s="15">
        <v>0</v>
      </c>
      <c r="Q127" s="15">
        <v>4</v>
      </c>
      <c r="R127" s="14" t="s">
        <v>113</v>
      </c>
      <c r="S127" s="17">
        <v>30</v>
      </c>
      <c r="T127" s="18"/>
      <c r="U127" s="18"/>
      <c r="V127" s="18">
        <v>14</v>
      </c>
      <c r="W127" s="23" t="s">
        <v>148</v>
      </c>
    </row>
    <row r="128" spans="1:23" s="46" customFormat="1" ht="12.6" customHeight="1" x14ac:dyDescent="0.2">
      <c r="A128" s="101"/>
      <c r="B128" s="96"/>
      <c r="C128" s="96"/>
      <c r="D128" s="96"/>
      <c r="E128" s="96"/>
      <c r="F128" s="96"/>
      <c r="G128" s="69" t="s">
        <v>102</v>
      </c>
      <c r="H128" s="14" t="s">
        <v>26</v>
      </c>
      <c r="I128" s="14"/>
      <c r="J128" s="14" t="s">
        <v>37</v>
      </c>
      <c r="K128" s="15">
        <f t="shared" si="36"/>
        <v>0.42857142857142855</v>
      </c>
      <c r="L128" s="16">
        <f>IF(I128="m",(M128+N128)*2.5*V128/28,(M128+N128)*2*V128/28)</f>
        <v>0</v>
      </c>
      <c r="M128" s="15">
        <v>0</v>
      </c>
      <c r="N128" s="15">
        <v>0</v>
      </c>
      <c r="O128" s="16">
        <f>IF(I128="m",(P128+Q128)*1.5*V128/28,(P128+Q128)*1*V128/28)</f>
        <v>0.42857142857142855</v>
      </c>
      <c r="P128" s="15">
        <v>0</v>
      </c>
      <c r="Q128" s="15">
        <v>1</v>
      </c>
      <c r="R128" s="24" t="s">
        <v>35</v>
      </c>
      <c r="S128" s="27">
        <v>30</v>
      </c>
      <c r="T128" s="18"/>
      <c r="U128" s="19"/>
      <c r="V128" s="22">
        <v>12</v>
      </c>
      <c r="W128" s="20" t="s">
        <v>179</v>
      </c>
    </row>
    <row r="129" spans="1:23" s="46" customFormat="1" ht="12.6" customHeight="1" x14ac:dyDescent="0.2">
      <c r="A129" s="101"/>
      <c r="B129" s="96"/>
      <c r="C129" s="96"/>
      <c r="D129" s="96"/>
      <c r="E129" s="96"/>
      <c r="F129" s="96"/>
      <c r="G129" s="13" t="s">
        <v>194</v>
      </c>
      <c r="H129" s="14" t="s">
        <v>26</v>
      </c>
      <c r="I129" s="14"/>
      <c r="J129" s="14" t="s">
        <v>64</v>
      </c>
      <c r="K129" s="15">
        <f t="shared" si="36"/>
        <v>0.42857142857142855</v>
      </c>
      <c r="L129" s="16">
        <f>IF(I129="m",(M129+N129)*2.5*V129/28,(M129+N129)*2*V129/28)</f>
        <v>0</v>
      </c>
      <c r="M129" s="15">
        <v>0</v>
      </c>
      <c r="N129" s="15">
        <v>0</v>
      </c>
      <c r="O129" s="26">
        <f>IF(I129="m",(P129+Q129)*1.5*V129/28,(P129+Q129)*1*V129/28)</f>
        <v>0.42857142857142855</v>
      </c>
      <c r="P129" s="15">
        <v>0</v>
      </c>
      <c r="Q129" s="15">
        <v>1</v>
      </c>
      <c r="R129" s="14" t="s">
        <v>60</v>
      </c>
      <c r="S129" s="17" t="s">
        <v>60</v>
      </c>
      <c r="T129" s="18"/>
      <c r="U129" s="19"/>
      <c r="V129" s="18" t="s">
        <v>195</v>
      </c>
      <c r="W129" s="50" t="s">
        <v>134</v>
      </c>
    </row>
    <row r="130" spans="1:23" s="46" customFormat="1" ht="12.6" customHeight="1" x14ac:dyDescent="0.2">
      <c r="A130" s="101"/>
      <c r="B130" s="96"/>
      <c r="C130" s="96"/>
      <c r="D130" s="96"/>
      <c r="E130" s="96"/>
      <c r="F130" s="96"/>
      <c r="G130" s="13" t="s">
        <v>155</v>
      </c>
      <c r="H130" s="14" t="s">
        <v>26</v>
      </c>
      <c r="I130" s="14"/>
      <c r="J130" s="14" t="s">
        <v>37</v>
      </c>
      <c r="K130" s="15">
        <f t="shared" si="36"/>
        <v>0.8571428571428571</v>
      </c>
      <c r="L130" s="16">
        <f t="shared" si="37"/>
        <v>0</v>
      </c>
      <c r="M130" s="15">
        <v>0</v>
      </c>
      <c r="N130" s="15">
        <v>0</v>
      </c>
      <c r="O130" s="16">
        <f t="shared" si="38"/>
        <v>0.8571428571428571</v>
      </c>
      <c r="P130" s="15">
        <v>0</v>
      </c>
      <c r="Q130" s="15">
        <v>2</v>
      </c>
      <c r="R130" s="14"/>
      <c r="S130" s="17"/>
      <c r="T130" s="18"/>
      <c r="U130" s="19"/>
      <c r="V130" s="18" t="s">
        <v>195</v>
      </c>
      <c r="W130" s="23" t="s">
        <v>149</v>
      </c>
    </row>
    <row r="131" spans="1:23" s="46" customFormat="1" ht="12.6" customHeight="1" x14ac:dyDescent="0.2">
      <c r="A131" s="101"/>
      <c r="B131" s="96"/>
      <c r="C131" s="96"/>
      <c r="D131" s="96"/>
      <c r="E131" s="96"/>
      <c r="F131" s="96"/>
      <c r="G131" s="13" t="s">
        <v>157</v>
      </c>
      <c r="H131" s="14" t="s">
        <v>26</v>
      </c>
      <c r="I131" s="14"/>
      <c r="J131" s="14" t="s">
        <v>140</v>
      </c>
      <c r="K131" s="15">
        <f t="shared" si="36"/>
        <v>2.5714285714285716</v>
      </c>
      <c r="L131" s="16">
        <f t="shared" si="37"/>
        <v>0</v>
      </c>
      <c r="M131" s="15">
        <v>0</v>
      </c>
      <c r="N131" s="15">
        <v>0</v>
      </c>
      <c r="O131" s="16">
        <f t="shared" si="38"/>
        <v>2.5714285714285716</v>
      </c>
      <c r="P131" s="15">
        <v>0</v>
      </c>
      <c r="Q131" s="15">
        <v>6</v>
      </c>
      <c r="R131" s="14"/>
      <c r="S131" s="17"/>
      <c r="T131" s="18"/>
      <c r="U131" s="19"/>
      <c r="V131" s="18" t="s">
        <v>195</v>
      </c>
      <c r="W131" s="23" t="s">
        <v>192</v>
      </c>
    </row>
    <row r="132" spans="1:23" s="46" customFormat="1" ht="12.6" customHeight="1" x14ac:dyDescent="0.2">
      <c r="A132" s="101"/>
      <c r="B132" s="96"/>
      <c r="C132" s="96"/>
      <c r="D132" s="96"/>
      <c r="E132" s="96"/>
      <c r="F132" s="96"/>
      <c r="G132" s="13" t="s">
        <v>114</v>
      </c>
      <c r="H132" s="24" t="s">
        <v>115</v>
      </c>
      <c r="I132" s="24"/>
      <c r="J132" s="24" t="s">
        <v>74</v>
      </c>
      <c r="K132" s="25">
        <f>SUM(L132,O132)</f>
        <v>4</v>
      </c>
      <c r="L132" s="26">
        <f t="shared" si="37"/>
        <v>0</v>
      </c>
      <c r="M132" s="25">
        <v>0</v>
      </c>
      <c r="N132" s="25">
        <v>0</v>
      </c>
      <c r="O132" s="26">
        <f t="shared" si="38"/>
        <v>4</v>
      </c>
      <c r="P132" s="25">
        <v>4</v>
      </c>
      <c r="Q132" s="25">
        <v>4</v>
      </c>
      <c r="R132" s="48"/>
      <c r="S132" s="48"/>
      <c r="T132" s="28"/>
      <c r="U132" s="52"/>
      <c r="V132" s="18">
        <v>14</v>
      </c>
      <c r="W132" s="23" t="s">
        <v>148</v>
      </c>
    </row>
    <row r="133" spans="1:23" s="44" customFormat="1" ht="12.6" customHeight="1" x14ac:dyDescent="0.25">
      <c r="A133" s="101">
        <v>18</v>
      </c>
      <c r="B133" s="96" t="s">
        <v>168</v>
      </c>
      <c r="C133" s="96" t="s">
        <v>142</v>
      </c>
      <c r="D133" s="96"/>
      <c r="E133" s="96"/>
      <c r="F133" s="96"/>
      <c r="G133" s="99"/>
      <c r="H133" s="99"/>
      <c r="I133" s="99"/>
      <c r="J133" s="12">
        <v>16</v>
      </c>
      <c r="K133" s="9">
        <f t="shared" ref="K133:Q133" si="39">SUM(K135:K141)</f>
        <v>12</v>
      </c>
      <c r="L133" s="97">
        <f t="shared" si="39"/>
        <v>0</v>
      </c>
      <c r="M133" s="97">
        <f t="shared" si="39"/>
        <v>0</v>
      </c>
      <c r="N133" s="97">
        <f t="shared" si="39"/>
        <v>0</v>
      </c>
      <c r="O133" s="97">
        <f t="shared" si="39"/>
        <v>12</v>
      </c>
      <c r="P133" s="97">
        <f t="shared" si="39"/>
        <v>13</v>
      </c>
      <c r="Q133" s="97">
        <f t="shared" si="39"/>
        <v>11</v>
      </c>
      <c r="R133" s="68">
        <f>J133-K133</f>
        <v>4</v>
      </c>
      <c r="S133" s="10">
        <f>S134/28</f>
        <v>4</v>
      </c>
      <c r="T133" s="11"/>
      <c r="U133" s="11"/>
      <c r="V133" s="11"/>
      <c r="W133" s="6"/>
    </row>
    <row r="134" spans="1:23" s="46" customFormat="1" ht="12.6" customHeight="1" x14ac:dyDescent="0.2">
      <c r="A134" s="101"/>
      <c r="B134" s="96"/>
      <c r="C134" s="96"/>
      <c r="D134" s="96"/>
      <c r="E134" s="96"/>
      <c r="F134" s="96"/>
      <c r="G134" s="99"/>
      <c r="H134" s="99"/>
      <c r="I134" s="99"/>
      <c r="J134" s="12">
        <v>448</v>
      </c>
      <c r="K134" s="9">
        <f>K133*28</f>
        <v>336</v>
      </c>
      <c r="L134" s="97"/>
      <c r="M134" s="97"/>
      <c r="N134" s="97"/>
      <c r="O134" s="97"/>
      <c r="P134" s="97"/>
      <c r="Q134" s="97"/>
      <c r="R134" s="68">
        <f>J134-K134</f>
        <v>112</v>
      </c>
      <c r="S134" s="10">
        <f>SUM(S135:S141)</f>
        <v>112</v>
      </c>
      <c r="T134" s="11"/>
      <c r="U134" s="11"/>
      <c r="V134" s="11"/>
      <c r="W134" s="6"/>
    </row>
    <row r="135" spans="1:23" s="46" customFormat="1" ht="12.6" customHeight="1" x14ac:dyDescent="0.2">
      <c r="A135" s="101"/>
      <c r="B135" s="96"/>
      <c r="C135" s="96"/>
      <c r="D135" s="96"/>
      <c r="E135" s="96"/>
      <c r="F135" s="96"/>
      <c r="G135" s="13" t="s">
        <v>152</v>
      </c>
      <c r="H135" s="14" t="s">
        <v>26</v>
      </c>
      <c r="I135" s="14"/>
      <c r="J135" s="14" t="s">
        <v>37</v>
      </c>
      <c r="K135" s="15">
        <f t="shared" ref="K135:K141" si="40">SUM(L135,O135)</f>
        <v>1</v>
      </c>
      <c r="L135" s="16">
        <f>IF(I135="m",(M135+N135)*2.5*V135/28,(M135+N135)*2*V135/28)</f>
        <v>0</v>
      </c>
      <c r="M135" s="15">
        <v>0</v>
      </c>
      <c r="N135" s="15">
        <v>0</v>
      </c>
      <c r="O135" s="16">
        <f t="shared" ref="O135:O141" si="41">IF(I135="m",(P135+Q135)*1.5*V135/28,(P135+Q135)*1*V135/28)</f>
        <v>1</v>
      </c>
      <c r="P135" s="15">
        <v>2</v>
      </c>
      <c r="Q135" s="15">
        <v>0</v>
      </c>
      <c r="R135" s="14" t="s">
        <v>50</v>
      </c>
      <c r="S135" s="17">
        <v>52</v>
      </c>
      <c r="T135" s="18"/>
      <c r="U135" s="19"/>
      <c r="V135" s="22">
        <v>14</v>
      </c>
      <c r="W135" s="23" t="s">
        <v>149</v>
      </c>
    </row>
    <row r="136" spans="1:23" s="46" customFormat="1" ht="12.6" customHeight="1" x14ac:dyDescent="0.2">
      <c r="A136" s="101"/>
      <c r="B136" s="96"/>
      <c r="C136" s="96"/>
      <c r="D136" s="96"/>
      <c r="E136" s="96"/>
      <c r="F136" s="96"/>
      <c r="G136" s="13" t="s">
        <v>59</v>
      </c>
      <c r="H136" s="14" t="s">
        <v>26</v>
      </c>
      <c r="I136" s="14"/>
      <c r="J136" s="14" t="s">
        <v>46</v>
      </c>
      <c r="K136" s="15">
        <f t="shared" si="40"/>
        <v>0.5</v>
      </c>
      <c r="L136" s="16">
        <f>IF(I136="m",(M136+N136)*2.5*V136/28,(M136+N136)*2*V136/28)</f>
        <v>0</v>
      </c>
      <c r="M136" s="15">
        <v>0</v>
      </c>
      <c r="N136" s="15">
        <v>0</v>
      </c>
      <c r="O136" s="16">
        <f t="shared" si="41"/>
        <v>0.5</v>
      </c>
      <c r="P136" s="15">
        <v>0</v>
      </c>
      <c r="Q136" s="15">
        <v>1</v>
      </c>
      <c r="R136" s="14" t="s">
        <v>113</v>
      </c>
      <c r="S136" s="17">
        <v>30</v>
      </c>
      <c r="T136" s="18"/>
      <c r="U136" s="19"/>
      <c r="V136" s="18">
        <v>14</v>
      </c>
      <c r="W136" s="20" t="s">
        <v>149</v>
      </c>
    </row>
    <row r="137" spans="1:23" s="46" customFormat="1" ht="12.6" customHeight="1" x14ac:dyDescent="0.2">
      <c r="A137" s="101"/>
      <c r="B137" s="96"/>
      <c r="C137" s="96"/>
      <c r="D137" s="96"/>
      <c r="E137" s="96"/>
      <c r="F137" s="96"/>
      <c r="G137" s="58" t="s">
        <v>188</v>
      </c>
      <c r="H137" s="14" t="s">
        <v>186</v>
      </c>
      <c r="I137" s="59"/>
      <c r="J137" s="59" t="s">
        <v>126</v>
      </c>
      <c r="K137" s="15">
        <f>SUM(L137,O137)</f>
        <v>2</v>
      </c>
      <c r="L137" s="60">
        <v>0</v>
      </c>
      <c r="M137" s="2">
        <v>0</v>
      </c>
      <c r="N137" s="2">
        <v>0</v>
      </c>
      <c r="O137" s="16">
        <f>IF(I137="m",(P137+Q137)*1.5*V137/28,(P137+Q137)*1*V137/28)</f>
        <v>2</v>
      </c>
      <c r="P137" s="2">
        <v>2</v>
      </c>
      <c r="Q137" s="2">
        <v>2</v>
      </c>
      <c r="R137" s="24" t="s">
        <v>35</v>
      </c>
      <c r="S137" s="27">
        <v>30</v>
      </c>
      <c r="T137" s="17"/>
      <c r="U137" s="18"/>
      <c r="V137" s="28">
        <v>14</v>
      </c>
      <c r="W137" s="23" t="s">
        <v>187</v>
      </c>
    </row>
    <row r="138" spans="1:23" s="46" customFormat="1" ht="12.6" customHeight="1" x14ac:dyDescent="0.2">
      <c r="A138" s="101"/>
      <c r="B138" s="96"/>
      <c r="C138" s="96"/>
      <c r="D138" s="96"/>
      <c r="E138" s="96"/>
      <c r="F138" s="96"/>
      <c r="G138" s="13" t="s">
        <v>116</v>
      </c>
      <c r="H138" s="24" t="s">
        <v>115</v>
      </c>
      <c r="I138" s="24"/>
      <c r="J138" s="24" t="s">
        <v>74</v>
      </c>
      <c r="K138" s="25">
        <f>SUM(L138,O138)</f>
        <v>4</v>
      </c>
      <c r="L138" s="26">
        <f>IF(I138="m",(M138+N138)*2.5*V138/28,(M138+N138)*2*V138/28)</f>
        <v>0</v>
      </c>
      <c r="M138" s="25">
        <v>0</v>
      </c>
      <c r="N138" s="25">
        <v>0</v>
      </c>
      <c r="O138" s="26">
        <f>IF(I138="m",(P138+Q138)*1.5*V138/28,(P138+Q138)*1*V138/28)</f>
        <v>4</v>
      </c>
      <c r="P138" s="25">
        <v>4</v>
      </c>
      <c r="Q138" s="25">
        <v>4</v>
      </c>
      <c r="R138" s="48"/>
      <c r="S138" s="48"/>
      <c r="T138" s="28"/>
      <c r="U138" s="52"/>
      <c r="V138" s="28">
        <v>14</v>
      </c>
      <c r="W138" s="23" t="s">
        <v>148</v>
      </c>
    </row>
    <row r="139" spans="1:23" s="46" customFormat="1" ht="12.6" customHeight="1" x14ac:dyDescent="0.2">
      <c r="A139" s="101"/>
      <c r="B139" s="96"/>
      <c r="C139" s="96"/>
      <c r="D139" s="96"/>
      <c r="E139" s="96"/>
      <c r="F139" s="96"/>
      <c r="G139" s="13" t="s">
        <v>200</v>
      </c>
      <c r="H139" s="14" t="s">
        <v>106</v>
      </c>
      <c r="I139" s="14"/>
      <c r="J139" s="14" t="s">
        <v>126</v>
      </c>
      <c r="K139" s="15">
        <f t="shared" si="40"/>
        <v>2</v>
      </c>
      <c r="L139" s="16">
        <f>IF(I139="m",(M139+N139)*2.5*V139/28,(M139+N139)*2*V139/28)</f>
        <v>0</v>
      </c>
      <c r="M139" s="15">
        <v>0</v>
      </c>
      <c r="N139" s="15">
        <v>0</v>
      </c>
      <c r="O139" s="16">
        <f t="shared" si="41"/>
        <v>2</v>
      </c>
      <c r="P139" s="15">
        <v>2</v>
      </c>
      <c r="Q139" s="15">
        <v>2</v>
      </c>
      <c r="R139" s="14"/>
      <c r="S139" s="17"/>
      <c r="T139" s="18"/>
      <c r="U139" s="19"/>
      <c r="V139" s="18">
        <v>14</v>
      </c>
      <c r="W139" s="23" t="s">
        <v>180</v>
      </c>
    </row>
    <row r="140" spans="1:23" s="46" customFormat="1" ht="12.6" customHeight="1" x14ac:dyDescent="0.2">
      <c r="A140" s="101"/>
      <c r="B140" s="96"/>
      <c r="C140" s="96"/>
      <c r="D140" s="96"/>
      <c r="E140" s="96"/>
      <c r="F140" s="96"/>
      <c r="G140" s="58" t="s">
        <v>201</v>
      </c>
      <c r="H140" s="14" t="s">
        <v>106</v>
      </c>
      <c r="I140" s="59"/>
      <c r="J140" s="59" t="s">
        <v>120</v>
      </c>
      <c r="K140" s="15">
        <f t="shared" si="40"/>
        <v>2</v>
      </c>
      <c r="L140" s="60">
        <v>0</v>
      </c>
      <c r="M140" s="2">
        <v>0</v>
      </c>
      <c r="N140" s="2">
        <v>0</v>
      </c>
      <c r="O140" s="16">
        <f t="shared" si="41"/>
        <v>2</v>
      </c>
      <c r="P140" s="2">
        <v>2</v>
      </c>
      <c r="Q140" s="2">
        <v>2</v>
      </c>
      <c r="R140" s="14" t="s">
        <v>60</v>
      </c>
      <c r="S140" s="17" t="s">
        <v>60</v>
      </c>
      <c r="T140" s="17"/>
      <c r="U140" s="18"/>
      <c r="V140" s="14">
        <v>14</v>
      </c>
      <c r="W140" s="23" t="s">
        <v>180</v>
      </c>
    </row>
    <row r="141" spans="1:23" s="46" customFormat="1" ht="12.6" customHeight="1" x14ac:dyDescent="0.2">
      <c r="A141" s="101"/>
      <c r="B141" s="96"/>
      <c r="C141" s="96"/>
      <c r="D141" s="96"/>
      <c r="E141" s="96"/>
      <c r="F141" s="96"/>
      <c r="G141" s="13" t="s">
        <v>58</v>
      </c>
      <c r="H141" s="14" t="s">
        <v>26</v>
      </c>
      <c r="I141" s="14"/>
      <c r="J141" s="14" t="s">
        <v>46</v>
      </c>
      <c r="K141" s="15">
        <f t="shared" si="40"/>
        <v>0.5</v>
      </c>
      <c r="L141" s="16">
        <f>IF(I141="m",(M141+N141)*2.5*V141/28,(M141+N141)*2*V141/28)</f>
        <v>0</v>
      </c>
      <c r="M141" s="15">
        <v>0</v>
      </c>
      <c r="N141" s="15">
        <v>0</v>
      </c>
      <c r="O141" s="16">
        <f t="shared" si="41"/>
        <v>0.5</v>
      </c>
      <c r="P141" s="15">
        <v>1</v>
      </c>
      <c r="Q141" s="15">
        <v>0</v>
      </c>
      <c r="R141" s="14" t="s">
        <v>60</v>
      </c>
      <c r="S141" s="17" t="s">
        <v>60</v>
      </c>
      <c r="T141" s="18"/>
      <c r="U141" s="19"/>
      <c r="V141" s="18">
        <v>14</v>
      </c>
      <c r="W141" s="20" t="s">
        <v>83</v>
      </c>
    </row>
    <row r="142" spans="1:23" s="44" customFormat="1" ht="12.6" customHeight="1" x14ac:dyDescent="0.25">
      <c r="A142" s="101">
        <v>19</v>
      </c>
      <c r="B142" s="96" t="s">
        <v>168</v>
      </c>
      <c r="C142" s="96" t="s">
        <v>142</v>
      </c>
      <c r="D142" s="96"/>
      <c r="E142" s="96"/>
      <c r="F142" s="96"/>
      <c r="G142" s="99"/>
      <c r="H142" s="99"/>
      <c r="I142" s="99"/>
      <c r="J142" s="12">
        <v>16</v>
      </c>
      <c r="K142" s="9">
        <f t="shared" ref="K142:Q142" si="42">SUM(K144:K146)</f>
        <v>12</v>
      </c>
      <c r="L142" s="97">
        <f t="shared" si="42"/>
        <v>0</v>
      </c>
      <c r="M142" s="97">
        <f t="shared" si="42"/>
        <v>0</v>
      </c>
      <c r="N142" s="97">
        <f t="shared" si="42"/>
        <v>0</v>
      </c>
      <c r="O142" s="97">
        <f t="shared" si="42"/>
        <v>12</v>
      </c>
      <c r="P142" s="97">
        <f t="shared" si="42"/>
        <v>12</v>
      </c>
      <c r="Q142" s="97">
        <f t="shared" si="42"/>
        <v>12</v>
      </c>
      <c r="R142" s="68">
        <f>J142-K142</f>
        <v>4</v>
      </c>
      <c r="S142" s="10">
        <f>S143/28</f>
        <v>4</v>
      </c>
      <c r="T142" s="11"/>
      <c r="U142" s="11"/>
      <c r="V142" s="11"/>
      <c r="W142" s="6"/>
    </row>
    <row r="143" spans="1:23" s="46" customFormat="1" ht="12.6" customHeight="1" x14ac:dyDescent="0.2">
      <c r="A143" s="101"/>
      <c r="B143" s="96"/>
      <c r="C143" s="96"/>
      <c r="D143" s="96"/>
      <c r="E143" s="96"/>
      <c r="F143" s="96"/>
      <c r="G143" s="99"/>
      <c r="H143" s="99"/>
      <c r="I143" s="99"/>
      <c r="J143" s="12">
        <v>448</v>
      </c>
      <c r="K143" s="9">
        <f>K142*28</f>
        <v>336</v>
      </c>
      <c r="L143" s="97"/>
      <c r="M143" s="97"/>
      <c r="N143" s="97"/>
      <c r="O143" s="97"/>
      <c r="P143" s="97"/>
      <c r="Q143" s="97"/>
      <c r="R143" s="68">
        <f>J143-K143</f>
        <v>112</v>
      </c>
      <c r="S143" s="10">
        <f>SUM(S144:S146)</f>
        <v>112</v>
      </c>
      <c r="T143" s="11"/>
      <c r="U143" s="11"/>
      <c r="V143" s="11"/>
      <c r="W143" s="6"/>
    </row>
    <row r="144" spans="1:23" s="46" customFormat="1" ht="12.6" customHeight="1" x14ac:dyDescent="0.2">
      <c r="A144" s="101"/>
      <c r="B144" s="96"/>
      <c r="C144" s="96"/>
      <c r="D144" s="96"/>
      <c r="E144" s="96"/>
      <c r="F144" s="96"/>
      <c r="G144" s="13" t="s">
        <v>116</v>
      </c>
      <c r="H144" s="14" t="s">
        <v>123</v>
      </c>
      <c r="I144" s="14"/>
      <c r="J144" s="14" t="s">
        <v>74</v>
      </c>
      <c r="K144" s="15">
        <f>SUM(L144,O144)</f>
        <v>4</v>
      </c>
      <c r="L144" s="16">
        <f>IF(I144="m",(M144+N144)*2.5*V144/28,(M144+N144)*2*V144/28)</f>
        <v>0</v>
      </c>
      <c r="M144" s="15">
        <v>0</v>
      </c>
      <c r="N144" s="15">
        <v>0</v>
      </c>
      <c r="O144" s="16">
        <f>IF(I144="m",(P144+Q144)*1.5*V144/28,(P144+Q144)*1*V144/28)</f>
        <v>4</v>
      </c>
      <c r="P144" s="15">
        <v>4</v>
      </c>
      <c r="Q144" s="15">
        <v>4</v>
      </c>
      <c r="R144" s="14" t="s">
        <v>50</v>
      </c>
      <c r="S144" s="17">
        <v>52</v>
      </c>
      <c r="T144" s="18"/>
      <c r="U144" s="19"/>
      <c r="V144" s="22">
        <v>14</v>
      </c>
      <c r="W144" s="23" t="s">
        <v>177</v>
      </c>
    </row>
    <row r="145" spans="1:23" s="46" customFormat="1" ht="12.6" customHeight="1" x14ac:dyDescent="0.2">
      <c r="A145" s="101"/>
      <c r="B145" s="96"/>
      <c r="C145" s="96"/>
      <c r="D145" s="96"/>
      <c r="E145" s="96"/>
      <c r="F145" s="96"/>
      <c r="G145" s="58" t="s">
        <v>114</v>
      </c>
      <c r="H145" s="14" t="s">
        <v>123</v>
      </c>
      <c r="I145" s="59"/>
      <c r="J145" s="59" t="s">
        <v>39</v>
      </c>
      <c r="K145" s="15">
        <f>SUM(L145,O145)</f>
        <v>4</v>
      </c>
      <c r="L145" s="60">
        <v>0</v>
      </c>
      <c r="M145" s="2">
        <v>0</v>
      </c>
      <c r="N145" s="2">
        <v>0</v>
      </c>
      <c r="O145" s="16">
        <f>IF(I145="m",(P145+Q145)*1.5*V145/28,(P145+Q145)*1*V145/28)</f>
        <v>4</v>
      </c>
      <c r="P145" s="2">
        <v>4</v>
      </c>
      <c r="Q145" s="2">
        <v>4</v>
      </c>
      <c r="R145" s="14" t="s">
        <v>113</v>
      </c>
      <c r="S145" s="17">
        <v>30</v>
      </c>
      <c r="T145" s="17"/>
      <c r="U145" s="18"/>
      <c r="V145" s="14">
        <v>14</v>
      </c>
      <c r="W145" s="23" t="s">
        <v>179</v>
      </c>
    </row>
    <row r="146" spans="1:23" s="46" customFormat="1" ht="12.6" customHeight="1" x14ac:dyDescent="0.2">
      <c r="A146" s="101"/>
      <c r="B146" s="96"/>
      <c r="C146" s="96"/>
      <c r="D146" s="96"/>
      <c r="E146" s="96"/>
      <c r="F146" s="96"/>
      <c r="G146" s="13" t="s">
        <v>116</v>
      </c>
      <c r="H146" s="14" t="s">
        <v>178</v>
      </c>
      <c r="I146" s="14"/>
      <c r="J146" s="14" t="s">
        <v>74</v>
      </c>
      <c r="K146" s="15">
        <f>SUM(L146,O146)</f>
        <v>4</v>
      </c>
      <c r="L146" s="16">
        <f>IF(I146="m",(M146+N146)*2.5*V146/28,(M146+N146)*2*V146/28)</f>
        <v>0</v>
      </c>
      <c r="M146" s="15">
        <v>0</v>
      </c>
      <c r="N146" s="15">
        <v>0</v>
      </c>
      <c r="O146" s="16">
        <f>IF(I146="m",(P146+Q146)*1.5*V146/28,(P146+Q146)*1*V146/28)</f>
        <v>4</v>
      </c>
      <c r="P146" s="15">
        <v>4</v>
      </c>
      <c r="Q146" s="15">
        <v>4</v>
      </c>
      <c r="R146" s="24" t="s">
        <v>35</v>
      </c>
      <c r="S146" s="27">
        <v>30</v>
      </c>
      <c r="T146" s="18"/>
      <c r="U146" s="19"/>
      <c r="V146" s="18">
        <v>14</v>
      </c>
      <c r="W146" s="20" t="s">
        <v>179</v>
      </c>
    </row>
    <row r="147" spans="1:23" x14ac:dyDescent="0.25">
      <c r="A147" s="101">
        <v>20</v>
      </c>
      <c r="B147" s="96" t="s">
        <v>168</v>
      </c>
      <c r="C147" s="96" t="s">
        <v>142</v>
      </c>
      <c r="D147" s="96"/>
      <c r="E147" s="96"/>
      <c r="F147" s="96"/>
      <c r="G147" s="99"/>
      <c r="H147" s="99"/>
      <c r="I147" s="99"/>
      <c r="J147" s="12">
        <v>16</v>
      </c>
      <c r="K147" s="9">
        <f t="shared" ref="K147:Q147" si="43">SUM(K149:K152)</f>
        <v>12</v>
      </c>
      <c r="L147" s="97">
        <f t="shared" si="43"/>
        <v>0</v>
      </c>
      <c r="M147" s="97">
        <f t="shared" si="43"/>
        <v>0</v>
      </c>
      <c r="N147" s="97">
        <f t="shared" si="43"/>
        <v>0</v>
      </c>
      <c r="O147" s="97">
        <f t="shared" si="43"/>
        <v>12</v>
      </c>
      <c r="P147" s="97">
        <f t="shared" si="43"/>
        <v>12</v>
      </c>
      <c r="Q147" s="97">
        <f t="shared" si="43"/>
        <v>12</v>
      </c>
      <c r="R147" s="68">
        <f>J147-K147</f>
        <v>4</v>
      </c>
      <c r="S147" s="10">
        <f>S148/28</f>
        <v>4</v>
      </c>
      <c r="T147" s="11"/>
      <c r="U147" s="11"/>
      <c r="V147" s="11"/>
      <c r="W147" s="6"/>
    </row>
    <row r="148" spans="1:23" x14ac:dyDescent="0.25">
      <c r="A148" s="101"/>
      <c r="B148" s="96"/>
      <c r="C148" s="96"/>
      <c r="D148" s="96"/>
      <c r="E148" s="96"/>
      <c r="F148" s="96"/>
      <c r="G148" s="99"/>
      <c r="H148" s="99"/>
      <c r="I148" s="99"/>
      <c r="J148" s="12">
        <v>448</v>
      </c>
      <c r="K148" s="9">
        <f>K147*28</f>
        <v>336</v>
      </c>
      <c r="L148" s="97"/>
      <c r="M148" s="97"/>
      <c r="N148" s="97"/>
      <c r="O148" s="97"/>
      <c r="P148" s="97"/>
      <c r="Q148" s="97"/>
      <c r="R148" s="68">
        <f>J148-K148</f>
        <v>112</v>
      </c>
      <c r="S148" s="10">
        <f>SUM(S149:S152)</f>
        <v>112</v>
      </c>
      <c r="T148" s="11"/>
      <c r="U148" s="11"/>
      <c r="V148" s="11"/>
      <c r="W148" s="6"/>
    </row>
    <row r="149" spans="1:23" x14ac:dyDescent="0.25">
      <c r="A149" s="101"/>
      <c r="B149" s="96"/>
      <c r="C149" s="96"/>
      <c r="D149" s="96"/>
      <c r="E149" s="96"/>
      <c r="F149" s="96"/>
      <c r="G149" s="13" t="s">
        <v>114</v>
      </c>
      <c r="H149" s="14" t="s">
        <v>178</v>
      </c>
      <c r="I149" s="14"/>
      <c r="J149" s="14" t="s">
        <v>120</v>
      </c>
      <c r="K149" s="15">
        <f>SUM(L149,O149)</f>
        <v>2</v>
      </c>
      <c r="L149" s="16">
        <f>IF(I149="m",(M149+N149)*2.5*V149/28,(M149+N149)*2*V149/28)</f>
        <v>0</v>
      </c>
      <c r="M149" s="15">
        <v>0</v>
      </c>
      <c r="N149" s="15">
        <v>0</v>
      </c>
      <c r="O149" s="16">
        <f>IF(I149="m",(P149+Q149)*1.5*V149/28,(P149+Q149)*1*V149/28)</f>
        <v>2</v>
      </c>
      <c r="P149" s="15">
        <v>2</v>
      </c>
      <c r="Q149" s="15">
        <v>2</v>
      </c>
      <c r="R149" s="14" t="s">
        <v>50</v>
      </c>
      <c r="S149" s="17">
        <v>52</v>
      </c>
      <c r="T149" s="18"/>
      <c r="U149" s="19"/>
      <c r="V149" s="22">
        <v>14</v>
      </c>
      <c r="W149" s="23" t="s">
        <v>179</v>
      </c>
    </row>
    <row r="150" spans="1:23" x14ac:dyDescent="0.25">
      <c r="A150" s="101"/>
      <c r="B150" s="96"/>
      <c r="C150" s="96"/>
      <c r="D150" s="96"/>
      <c r="E150" s="96"/>
      <c r="F150" s="96"/>
      <c r="G150" s="13" t="s">
        <v>114</v>
      </c>
      <c r="H150" s="14" t="s">
        <v>169</v>
      </c>
      <c r="I150" s="14"/>
      <c r="J150" s="14" t="s">
        <v>120</v>
      </c>
      <c r="K150" s="15">
        <f>SUM(L150,O150)</f>
        <v>2</v>
      </c>
      <c r="L150" s="16">
        <f>IF(I150="m",(M150+N150)*2.5*V150/28,(M150+N150)*2*V150/28)</f>
        <v>0</v>
      </c>
      <c r="M150" s="15">
        <v>0</v>
      </c>
      <c r="N150" s="15">
        <v>0</v>
      </c>
      <c r="O150" s="16">
        <f>IF(I150="m",(P150+Q150)*1.5*V150/28,(P150+Q150)*1*V150/28)</f>
        <v>2</v>
      </c>
      <c r="P150" s="15">
        <v>2</v>
      </c>
      <c r="Q150" s="15">
        <v>2</v>
      </c>
      <c r="R150" s="14" t="s">
        <v>113</v>
      </c>
      <c r="S150" s="17">
        <v>30</v>
      </c>
      <c r="T150" s="18"/>
      <c r="U150" s="19"/>
      <c r="V150" s="18">
        <v>14</v>
      </c>
      <c r="W150" s="23" t="s">
        <v>180</v>
      </c>
    </row>
    <row r="151" spans="1:23" x14ac:dyDescent="0.25">
      <c r="A151" s="101"/>
      <c r="B151" s="96"/>
      <c r="C151" s="96"/>
      <c r="D151" s="96"/>
      <c r="E151" s="96"/>
      <c r="F151" s="96"/>
      <c r="G151" s="58" t="s">
        <v>114</v>
      </c>
      <c r="H151" s="14" t="s">
        <v>174</v>
      </c>
      <c r="I151" s="59"/>
      <c r="J151" s="59" t="s">
        <v>39</v>
      </c>
      <c r="K151" s="15">
        <f>SUM(L151,O151)</f>
        <v>4</v>
      </c>
      <c r="L151" s="60">
        <v>0</v>
      </c>
      <c r="M151" s="2">
        <v>0</v>
      </c>
      <c r="N151" s="2">
        <v>0</v>
      </c>
      <c r="O151" s="16">
        <f>IF(I151="m",(P151+Q151)*1.5*V151/28,(P151+Q151)*1*V151/28)</f>
        <v>4</v>
      </c>
      <c r="P151" s="2">
        <v>4</v>
      </c>
      <c r="Q151" s="2">
        <v>4</v>
      </c>
      <c r="R151" s="24" t="s">
        <v>35</v>
      </c>
      <c r="S151" s="27">
        <v>30</v>
      </c>
      <c r="T151" s="17"/>
      <c r="U151" s="18"/>
      <c r="V151" s="14">
        <v>14</v>
      </c>
      <c r="W151" s="23" t="s">
        <v>180</v>
      </c>
    </row>
    <row r="152" spans="1:23" x14ac:dyDescent="0.25">
      <c r="A152" s="101"/>
      <c r="B152" s="96"/>
      <c r="C152" s="96"/>
      <c r="D152" s="96"/>
      <c r="E152" s="96"/>
      <c r="F152" s="96"/>
      <c r="G152" s="13" t="s">
        <v>116</v>
      </c>
      <c r="H152" s="14" t="s">
        <v>169</v>
      </c>
      <c r="I152" s="14"/>
      <c r="J152" s="14" t="s">
        <v>39</v>
      </c>
      <c r="K152" s="15">
        <f>SUM(L152,O152)</f>
        <v>4</v>
      </c>
      <c r="L152" s="16">
        <f>IF(I152="m",(M152+N152)*2.5*V152/28,(M152+N152)*2*V152/28)</f>
        <v>0</v>
      </c>
      <c r="M152" s="15">
        <v>0</v>
      </c>
      <c r="N152" s="15">
        <v>0</v>
      </c>
      <c r="O152" s="16">
        <f>IF(I152="m",(P152+Q152)*1.5*V152/28,(P152+Q152)*1*V152/28)</f>
        <v>4</v>
      </c>
      <c r="P152" s="15">
        <v>4</v>
      </c>
      <c r="Q152" s="15">
        <v>4</v>
      </c>
      <c r="R152" s="14"/>
      <c r="S152" s="17"/>
      <c r="T152" s="18"/>
      <c r="U152" s="19"/>
      <c r="V152" s="18">
        <v>14</v>
      </c>
      <c r="W152" s="20" t="s">
        <v>177</v>
      </c>
    </row>
    <row r="153" spans="1:23" x14ac:dyDescent="0.25">
      <c r="A153" s="101">
        <v>21</v>
      </c>
      <c r="B153" s="96" t="s">
        <v>168</v>
      </c>
      <c r="C153" s="96" t="s">
        <v>142</v>
      </c>
      <c r="D153" s="96"/>
      <c r="E153" s="96"/>
      <c r="F153" s="96"/>
      <c r="G153" s="99"/>
      <c r="H153" s="99"/>
      <c r="I153" s="99"/>
      <c r="J153" s="12">
        <v>16</v>
      </c>
      <c r="K153" s="9">
        <f t="shared" ref="K153:Q153" si="44">SUM(K155:K157)</f>
        <v>12</v>
      </c>
      <c r="L153" s="97">
        <f t="shared" si="44"/>
        <v>0</v>
      </c>
      <c r="M153" s="97">
        <f t="shared" si="44"/>
        <v>0</v>
      </c>
      <c r="N153" s="97">
        <f t="shared" si="44"/>
        <v>0</v>
      </c>
      <c r="O153" s="97">
        <f t="shared" si="44"/>
        <v>12</v>
      </c>
      <c r="P153" s="97">
        <f t="shared" si="44"/>
        <v>12</v>
      </c>
      <c r="Q153" s="97">
        <f t="shared" si="44"/>
        <v>12</v>
      </c>
      <c r="R153" s="68">
        <f>J153-K153</f>
        <v>4</v>
      </c>
      <c r="S153" s="10">
        <f>S154/28</f>
        <v>4</v>
      </c>
      <c r="T153" s="11"/>
      <c r="U153" s="11"/>
      <c r="V153" s="11"/>
      <c r="W153" s="6"/>
    </row>
    <row r="154" spans="1:23" x14ac:dyDescent="0.25">
      <c r="A154" s="101"/>
      <c r="B154" s="96"/>
      <c r="C154" s="96"/>
      <c r="D154" s="96"/>
      <c r="E154" s="96"/>
      <c r="F154" s="96"/>
      <c r="G154" s="99"/>
      <c r="H154" s="99"/>
      <c r="I154" s="99"/>
      <c r="J154" s="12">
        <v>448</v>
      </c>
      <c r="K154" s="9">
        <f>K153*28</f>
        <v>336</v>
      </c>
      <c r="L154" s="97"/>
      <c r="M154" s="97"/>
      <c r="N154" s="97"/>
      <c r="O154" s="97"/>
      <c r="P154" s="97"/>
      <c r="Q154" s="97"/>
      <c r="R154" s="68">
        <f>J154-K154</f>
        <v>112</v>
      </c>
      <c r="S154" s="10">
        <f>SUM(S155:S157)</f>
        <v>112</v>
      </c>
      <c r="T154" s="11"/>
      <c r="U154" s="11"/>
      <c r="V154" s="11"/>
      <c r="W154" s="6"/>
    </row>
    <row r="155" spans="1:23" x14ac:dyDescent="0.25">
      <c r="A155" s="101"/>
      <c r="B155" s="96"/>
      <c r="C155" s="96"/>
      <c r="D155" s="96"/>
      <c r="E155" s="96"/>
      <c r="F155" s="96"/>
      <c r="G155" s="13" t="s">
        <v>116</v>
      </c>
      <c r="H155" s="14" t="s">
        <v>181</v>
      </c>
      <c r="I155" s="14"/>
      <c r="J155" s="14" t="s">
        <v>182</v>
      </c>
      <c r="K155" s="15">
        <f>SUM(L155,O155)</f>
        <v>8</v>
      </c>
      <c r="L155" s="16">
        <f>IF(I155="m",(M155+N155)*2.5*V155/28,(M155+N155)*2*V155/28)</f>
        <v>0</v>
      </c>
      <c r="M155" s="15">
        <v>0</v>
      </c>
      <c r="N155" s="15">
        <v>0</v>
      </c>
      <c r="O155" s="16">
        <f>IF(I155="m",(P155+Q155)*1.5*V155/28,(P155+Q155)*1*V155/28)</f>
        <v>8</v>
      </c>
      <c r="P155" s="15">
        <v>8</v>
      </c>
      <c r="Q155" s="15">
        <v>8</v>
      </c>
      <c r="R155" s="14" t="s">
        <v>50</v>
      </c>
      <c r="S155" s="17">
        <v>52</v>
      </c>
      <c r="T155" s="18"/>
      <c r="U155" s="19"/>
      <c r="V155" s="22">
        <v>14</v>
      </c>
      <c r="W155" s="23" t="s">
        <v>180</v>
      </c>
    </row>
    <row r="156" spans="1:23" x14ac:dyDescent="0.25">
      <c r="A156" s="101"/>
      <c r="B156" s="96"/>
      <c r="C156" s="96"/>
      <c r="D156" s="96"/>
      <c r="E156" s="96"/>
      <c r="F156" s="96"/>
      <c r="G156" s="13" t="s">
        <v>114</v>
      </c>
      <c r="H156" s="14" t="s">
        <v>169</v>
      </c>
      <c r="I156" s="14"/>
      <c r="J156" s="14" t="s">
        <v>120</v>
      </c>
      <c r="K156" s="15">
        <f>SUM(L156,O156)</f>
        <v>2</v>
      </c>
      <c r="L156" s="16">
        <f>IF(I156="m",(M156+N156)*2.5*V156/28,(M156+N156)*2*V156/28)</f>
        <v>0</v>
      </c>
      <c r="M156" s="15">
        <v>0</v>
      </c>
      <c r="N156" s="15">
        <v>0</v>
      </c>
      <c r="O156" s="16">
        <f>IF(I156="m",(P156+Q156)*1.5*V156/28,(P156+Q156)*1*V156/28)</f>
        <v>2</v>
      </c>
      <c r="P156" s="15">
        <v>2</v>
      </c>
      <c r="Q156" s="15">
        <v>2</v>
      </c>
      <c r="R156" s="14" t="s">
        <v>113</v>
      </c>
      <c r="S156" s="17">
        <v>30</v>
      </c>
      <c r="T156" s="18"/>
      <c r="U156" s="19"/>
      <c r="V156" s="18">
        <v>14</v>
      </c>
      <c r="W156" s="23" t="s">
        <v>180</v>
      </c>
    </row>
    <row r="157" spans="1:23" x14ac:dyDescent="0.25">
      <c r="A157" s="101"/>
      <c r="B157" s="96"/>
      <c r="C157" s="96"/>
      <c r="D157" s="96"/>
      <c r="E157" s="96"/>
      <c r="F157" s="96"/>
      <c r="G157" s="13" t="s">
        <v>114</v>
      </c>
      <c r="H157" s="14" t="s">
        <v>172</v>
      </c>
      <c r="I157" s="14"/>
      <c r="J157" s="14" t="s">
        <v>126</v>
      </c>
      <c r="K157" s="15">
        <f>SUM(L157,O157)</f>
        <v>2</v>
      </c>
      <c r="L157" s="16">
        <f>IF(I157="m",(M157+N157)*2.5*V157/28,(M157+N157)*2*V157/28)</f>
        <v>0</v>
      </c>
      <c r="M157" s="15">
        <v>0</v>
      </c>
      <c r="N157" s="15">
        <v>0</v>
      </c>
      <c r="O157" s="16">
        <f>IF(I157="m",(P157+Q157)*1.5*V157/28,(P157+Q157)*1*V157/28)</f>
        <v>2</v>
      </c>
      <c r="P157" s="15">
        <v>2</v>
      </c>
      <c r="Q157" s="15">
        <v>2</v>
      </c>
      <c r="R157" s="24" t="s">
        <v>35</v>
      </c>
      <c r="S157" s="27">
        <v>30</v>
      </c>
      <c r="T157" s="18"/>
      <c r="U157" s="19"/>
      <c r="V157" s="18">
        <v>14</v>
      </c>
      <c r="W157" s="23" t="s">
        <v>134</v>
      </c>
    </row>
    <row r="158" spans="1:23" x14ac:dyDescent="0.25">
      <c r="A158" s="101">
        <v>22</v>
      </c>
      <c r="B158" s="96" t="s">
        <v>168</v>
      </c>
      <c r="C158" s="96" t="s">
        <v>142</v>
      </c>
      <c r="D158" s="96"/>
      <c r="E158" s="96"/>
      <c r="F158" s="96"/>
      <c r="G158" s="99"/>
      <c r="H158" s="99"/>
      <c r="I158" s="99"/>
      <c r="J158" s="12">
        <v>16</v>
      </c>
      <c r="K158" s="9">
        <f t="shared" ref="K158:Q158" si="45">SUM(K160:K164)</f>
        <v>12</v>
      </c>
      <c r="L158" s="97">
        <f t="shared" si="45"/>
        <v>0</v>
      </c>
      <c r="M158" s="97">
        <f t="shared" si="45"/>
        <v>0</v>
      </c>
      <c r="N158" s="97">
        <f t="shared" si="45"/>
        <v>0</v>
      </c>
      <c r="O158" s="97">
        <f t="shared" si="45"/>
        <v>12</v>
      </c>
      <c r="P158" s="97">
        <f t="shared" si="45"/>
        <v>12</v>
      </c>
      <c r="Q158" s="97">
        <f t="shared" si="45"/>
        <v>12</v>
      </c>
      <c r="R158" s="68">
        <f>J158-K158</f>
        <v>4</v>
      </c>
      <c r="S158" s="10">
        <f>S159/28</f>
        <v>4</v>
      </c>
      <c r="T158" s="11"/>
      <c r="U158" s="11"/>
      <c r="V158" s="11"/>
      <c r="W158" s="6"/>
    </row>
    <row r="159" spans="1:23" x14ac:dyDescent="0.25">
      <c r="A159" s="101"/>
      <c r="B159" s="96"/>
      <c r="C159" s="96"/>
      <c r="D159" s="96"/>
      <c r="E159" s="96"/>
      <c r="F159" s="96"/>
      <c r="G159" s="99"/>
      <c r="H159" s="99"/>
      <c r="I159" s="99"/>
      <c r="J159" s="12">
        <v>448</v>
      </c>
      <c r="K159" s="9">
        <f>K158*28</f>
        <v>336</v>
      </c>
      <c r="L159" s="97"/>
      <c r="M159" s="97"/>
      <c r="N159" s="97"/>
      <c r="O159" s="97"/>
      <c r="P159" s="97"/>
      <c r="Q159" s="97"/>
      <c r="R159" s="68">
        <f>J159-K159</f>
        <v>112</v>
      </c>
      <c r="S159" s="10">
        <f>SUM(S160:S164)</f>
        <v>112</v>
      </c>
      <c r="T159" s="11"/>
      <c r="U159" s="11"/>
      <c r="V159" s="11"/>
      <c r="W159" s="6"/>
    </row>
    <row r="160" spans="1:23" x14ac:dyDescent="0.25">
      <c r="A160" s="101"/>
      <c r="B160" s="96"/>
      <c r="C160" s="96"/>
      <c r="D160" s="96"/>
      <c r="E160" s="96"/>
      <c r="F160" s="96"/>
      <c r="G160" s="13" t="s">
        <v>114</v>
      </c>
      <c r="H160" s="14" t="s">
        <v>117</v>
      </c>
      <c r="I160" s="14"/>
      <c r="J160" s="14" t="s">
        <v>120</v>
      </c>
      <c r="K160" s="15">
        <f>SUM(L160,O160)</f>
        <v>2</v>
      </c>
      <c r="L160" s="16">
        <f>IF(I160="m",(M160+N160)*2.5*V160/28,(M160+N160)*2*V160/28)</f>
        <v>0</v>
      </c>
      <c r="M160" s="15">
        <v>0</v>
      </c>
      <c r="N160" s="15">
        <v>0</v>
      </c>
      <c r="O160" s="16">
        <f>IF(I160="m",(P160+Q160)*1.5*V160/28,(P160+Q160)*1*V160/28)</f>
        <v>2</v>
      </c>
      <c r="P160" s="15">
        <v>2</v>
      </c>
      <c r="Q160" s="15">
        <v>2</v>
      </c>
      <c r="R160" s="14" t="s">
        <v>50</v>
      </c>
      <c r="S160" s="17">
        <v>52</v>
      </c>
      <c r="T160" s="18"/>
      <c r="U160" s="19"/>
      <c r="V160" s="18">
        <v>14</v>
      </c>
      <c r="W160" s="23" t="s">
        <v>183</v>
      </c>
    </row>
    <row r="161" spans="1:23" x14ac:dyDescent="0.25">
      <c r="A161" s="101"/>
      <c r="B161" s="96"/>
      <c r="C161" s="96"/>
      <c r="D161" s="96"/>
      <c r="E161" s="96"/>
      <c r="F161" s="96"/>
      <c r="G161" s="58" t="s">
        <v>189</v>
      </c>
      <c r="H161" s="14" t="s">
        <v>186</v>
      </c>
      <c r="I161" s="59"/>
      <c r="J161" s="59" t="s">
        <v>120</v>
      </c>
      <c r="K161" s="15">
        <f>SUM(L161,O161)</f>
        <v>2</v>
      </c>
      <c r="L161" s="60">
        <v>0</v>
      </c>
      <c r="M161" s="2">
        <v>0</v>
      </c>
      <c r="N161" s="2">
        <v>0</v>
      </c>
      <c r="O161" s="16">
        <f>IF(I161="m",(P161+Q161)*1.5*V161/28,(P161+Q161)*1*V161/28)</f>
        <v>2</v>
      </c>
      <c r="P161" s="2">
        <v>2</v>
      </c>
      <c r="Q161" s="2">
        <v>2</v>
      </c>
      <c r="R161" s="14" t="s">
        <v>113</v>
      </c>
      <c r="S161" s="17">
        <v>30</v>
      </c>
      <c r="T161" s="17"/>
      <c r="U161" s="18"/>
      <c r="V161" s="28">
        <v>14</v>
      </c>
      <c r="W161" s="23" t="s">
        <v>187</v>
      </c>
    </row>
    <row r="162" spans="1:23" x14ac:dyDescent="0.25">
      <c r="A162" s="101"/>
      <c r="B162" s="96"/>
      <c r="C162" s="96"/>
      <c r="D162" s="96"/>
      <c r="E162" s="96"/>
      <c r="F162" s="96"/>
      <c r="G162" s="58" t="s">
        <v>189</v>
      </c>
      <c r="H162" s="14" t="s">
        <v>190</v>
      </c>
      <c r="I162" s="59"/>
      <c r="J162" s="59" t="s">
        <v>120</v>
      </c>
      <c r="K162" s="15">
        <f>SUM(L162,O162)</f>
        <v>2</v>
      </c>
      <c r="L162" s="60">
        <v>0</v>
      </c>
      <c r="M162" s="2">
        <v>0</v>
      </c>
      <c r="N162" s="2">
        <v>0</v>
      </c>
      <c r="O162" s="16">
        <f>IF(I162="m",(P162+Q162)*1.5*V162/28,(P162+Q162)*1*V162/28)</f>
        <v>2</v>
      </c>
      <c r="P162" s="2">
        <v>2</v>
      </c>
      <c r="Q162" s="2">
        <v>2</v>
      </c>
      <c r="R162" s="24" t="s">
        <v>35</v>
      </c>
      <c r="S162" s="27">
        <v>30</v>
      </c>
      <c r="T162" s="17"/>
      <c r="U162" s="18"/>
      <c r="V162" s="28">
        <v>14</v>
      </c>
      <c r="W162" s="23" t="s">
        <v>149</v>
      </c>
    </row>
    <row r="163" spans="1:23" x14ac:dyDescent="0.25">
      <c r="A163" s="101"/>
      <c r="B163" s="96"/>
      <c r="C163" s="96"/>
      <c r="D163" s="96"/>
      <c r="E163" s="96"/>
      <c r="F163" s="96"/>
      <c r="G163" s="13" t="s">
        <v>188</v>
      </c>
      <c r="H163" s="14" t="s">
        <v>190</v>
      </c>
      <c r="I163" s="14"/>
      <c r="J163" s="14" t="s">
        <v>37</v>
      </c>
      <c r="K163" s="15">
        <f>SUM(L163,O163)</f>
        <v>2</v>
      </c>
      <c r="L163" s="16">
        <f>IF(I163="m",(M163+N163)*2.5*V163/28,(M163+N163)*2*V163/28)</f>
        <v>0</v>
      </c>
      <c r="M163" s="15">
        <v>0</v>
      </c>
      <c r="N163" s="15">
        <v>0</v>
      </c>
      <c r="O163" s="16">
        <f>IF(I163="m",(P163+Q163)*1.5*V163/28,(P163+Q163)*1*V163/28)</f>
        <v>2</v>
      </c>
      <c r="P163" s="15">
        <v>2</v>
      </c>
      <c r="Q163" s="15">
        <v>2</v>
      </c>
      <c r="R163" s="14"/>
      <c r="S163" s="17"/>
      <c r="T163" s="18"/>
      <c r="U163" s="19"/>
      <c r="V163" s="28">
        <v>14</v>
      </c>
      <c r="W163" s="23" t="s">
        <v>149</v>
      </c>
    </row>
    <row r="164" spans="1:23" x14ac:dyDescent="0.25">
      <c r="A164" s="101"/>
      <c r="B164" s="96"/>
      <c r="C164" s="96"/>
      <c r="D164" s="96"/>
      <c r="E164" s="96"/>
      <c r="F164" s="96"/>
      <c r="G164" s="58" t="s">
        <v>116</v>
      </c>
      <c r="H164" s="14" t="s">
        <v>184</v>
      </c>
      <c r="I164" s="59"/>
      <c r="J164" s="59" t="s">
        <v>74</v>
      </c>
      <c r="K164" s="15">
        <f>SUM(L164,O164)</f>
        <v>4</v>
      </c>
      <c r="L164" s="60">
        <v>0</v>
      </c>
      <c r="M164" s="2">
        <v>0</v>
      </c>
      <c r="N164" s="2">
        <v>0</v>
      </c>
      <c r="O164" s="16">
        <f>IF(I164="m",(P164+Q164)*1.5*V164/28,(P164+Q164)*1*V164/28)</f>
        <v>4</v>
      </c>
      <c r="P164" s="2">
        <v>4</v>
      </c>
      <c r="Q164" s="2">
        <v>4</v>
      </c>
      <c r="R164" s="14" t="s">
        <v>60</v>
      </c>
      <c r="S164" s="17" t="s">
        <v>60</v>
      </c>
      <c r="T164" s="17"/>
      <c r="U164" s="18"/>
      <c r="V164" s="14">
        <v>14</v>
      </c>
      <c r="W164" s="23" t="s">
        <v>185</v>
      </c>
    </row>
    <row r="165" spans="1:23" x14ac:dyDescent="0.25">
      <c r="A165" s="101">
        <v>23</v>
      </c>
      <c r="B165" s="96" t="s">
        <v>168</v>
      </c>
      <c r="C165" s="96" t="s">
        <v>142</v>
      </c>
      <c r="D165" s="96"/>
      <c r="E165" s="96"/>
      <c r="F165" s="96"/>
      <c r="G165" s="99"/>
      <c r="H165" s="99"/>
      <c r="I165" s="99"/>
      <c r="J165" s="12">
        <v>16</v>
      </c>
      <c r="K165" s="9">
        <f t="shared" ref="K165:Q165" si="46">SUM(K167:K173)</f>
        <v>12</v>
      </c>
      <c r="L165" s="97">
        <f t="shared" si="46"/>
        <v>0</v>
      </c>
      <c r="M165" s="97">
        <f t="shared" si="46"/>
        <v>0</v>
      </c>
      <c r="N165" s="97">
        <f t="shared" si="46"/>
        <v>0</v>
      </c>
      <c r="O165" s="97">
        <f t="shared" si="46"/>
        <v>12</v>
      </c>
      <c r="P165" s="97">
        <f t="shared" si="46"/>
        <v>6</v>
      </c>
      <c r="Q165" s="97">
        <f t="shared" si="46"/>
        <v>19</v>
      </c>
      <c r="R165" s="68">
        <f>J165-K165</f>
        <v>4</v>
      </c>
      <c r="S165" s="10">
        <f>S166/28</f>
        <v>4</v>
      </c>
      <c r="T165" s="11"/>
      <c r="U165" s="11"/>
      <c r="V165" s="11"/>
      <c r="W165" s="6"/>
    </row>
    <row r="166" spans="1:23" x14ac:dyDescent="0.25">
      <c r="A166" s="101"/>
      <c r="B166" s="96"/>
      <c r="C166" s="96"/>
      <c r="D166" s="96"/>
      <c r="E166" s="96"/>
      <c r="F166" s="96"/>
      <c r="G166" s="99"/>
      <c r="H166" s="99"/>
      <c r="I166" s="99"/>
      <c r="J166" s="12">
        <v>448</v>
      </c>
      <c r="K166" s="9">
        <f>K165*28</f>
        <v>336</v>
      </c>
      <c r="L166" s="97"/>
      <c r="M166" s="97"/>
      <c r="N166" s="97"/>
      <c r="O166" s="97"/>
      <c r="P166" s="97"/>
      <c r="Q166" s="97"/>
      <c r="R166" s="68">
        <f>J166-K166</f>
        <v>112</v>
      </c>
      <c r="S166" s="10">
        <f>SUM(S167:S173)</f>
        <v>112</v>
      </c>
      <c r="T166" s="11"/>
      <c r="U166" s="11"/>
      <c r="V166" s="11"/>
      <c r="W166" s="6"/>
    </row>
    <row r="167" spans="1:23" x14ac:dyDescent="0.25">
      <c r="A167" s="101"/>
      <c r="B167" s="96"/>
      <c r="C167" s="96"/>
      <c r="D167" s="96"/>
      <c r="E167" s="96"/>
      <c r="F167" s="96"/>
      <c r="G167" s="13" t="s">
        <v>114</v>
      </c>
      <c r="H167" s="14" t="s">
        <v>171</v>
      </c>
      <c r="I167" s="14"/>
      <c r="J167" s="14" t="s">
        <v>120</v>
      </c>
      <c r="K167" s="15">
        <f t="shared" ref="K167:K173" si="47">SUM(L167,O167)</f>
        <v>2</v>
      </c>
      <c r="L167" s="16">
        <f t="shared" ref="L167:L173" si="48">IF(I167="m",(M167+N167)*2.5*V167/28,(M167+N167)*2*V167/28)</f>
        <v>0</v>
      </c>
      <c r="M167" s="15">
        <v>0</v>
      </c>
      <c r="N167" s="15">
        <v>0</v>
      </c>
      <c r="O167" s="16">
        <f t="shared" ref="O167:O173" si="49">IF(I167="m",(P167+Q167)*1.5*V167/28,(P167+Q167)*1*V167/28)</f>
        <v>2</v>
      </c>
      <c r="P167" s="15">
        <v>2</v>
      </c>
      <c r="Q167" s="15">
        <v>2</v>
      </c>
      <c r="R167" s="14" t="s">
        <v>50</v>
      </c>
      <c r="S167" s="17">
        <v>52</v>
      </c>
      <c r="T167" s="18"/>
      <c r="U167" s="19"/>
      <c r="V167" s="22">
        <v>14</v>
      </c>
      <c r="W167" s="23" t="s">
        <v>180</v>
      </c>
    </row>
    <row r="168" spans="1:23" x14ac:dyDescent="0.25">
      <c r="A168" s="101"/>
      <c r="B168" s="96"/>
      <c r="C168" s="96"/>
      <c r="D168" s="96"/>
      <c r="E168" s="96"/>
      <c r="F168" s="96"/>
      <c r="G168" s="13" t="s">
        <v>114</v>
      </c>
      <c r="H168" s="24" t="s">
        <v>125</v>
      </c>
      <c r="I168" s="24"/>
      <c r="J168" s="24" t="s">
        <v>120</v>
      </c>
      <c r="K168" s="25">
        <f t="shared" si="47"/>
        <v>2</v>
      </c>
      <c r="L168" s="26">
        <f t="shared" si="48"/>
        <v>0</v>
      </c>
      <c r="M168" s="25">
        <v>0</v>
      </c>
      <c r="N168" s="25">
        <v>0</v>
      </c>
      <c r="O168" s="26">
        <f t="shared" si="49"/>
        <v>2</v>
      </c>
      <c r="P168" s="25">
        <v>2</v>
      </c>
      <c r="Q168" s="25">
        <v>2</v>
      </c>
      <c r="R168" s="14" t="s">
        <v>113</v>
      </c>
      <c r="S168" s="17">
        <v>30</v>
      </c>
      <c r="T168" s="28"/>
      <c r="U168" s="52"/>
      <c r="V168" s="28">
        <v>14</v>
      </c>
      <c r="W168" s="29" t="s">
        <v>143</v>
      </c>
    </row>
    <row r="169" spans="1:23" x14ac:dyDescent="0.25">
      <c r="A169" s="101"/>
      <c r="B169" s="96"/>
      <c r="C169" s="96"/>
      <c r="D169" s="96"/>
      <c r="E169" s="96"/>
      <c r="F169" s="96"/>
      <c r="G169" s="13" t="s">
        <v>129</v>
      </c>
      <c r="H169" s="14" t="s">
        <v>26</v>
      </c>
      <c r="I169" s="14"/>
      <c r="J169" s="14" t="s">
        <v>101</v>
      </c>
      <c r="K169" s="15">
        <f t="shared" si="47"/>
        <v>0.42857142857142855</v>
      </c>
      <c r="L169" s="16">
        <f t="shared" si="48"/>
        <v>0</v>
      </c>
      <c r="M169" s="15">
        <v>0</v>
      </c>
      <c r="N169" s="15">
        <v>0</v>
      </c>
      <c r="O169" s="16">
        <f t="shared" si="49"/>
        <v>0.42857142857142855</v>
      </c>
      <c r="P169" s="15">
        <v>0</v>
      </c>
      <c r="Q169" s="15">
        <v>1</v>
      </c>
      <c r="R169" s="24" t="s">
        <v>35</v>
      </c>
      <c r="S169" s="27">
        <v>30</v>
      </c>
      <c r="T169" s="18"/>
      <c r="U169" s="19"/>
      <c r="V169" s="14">
        <v>12</v>
      </c>
      <c r="W169" s="23" t="s">
        <v>132</v>
      </c>
    </row>
    <row r="170" spans="1:23" x14ac:dyDescent="0.25">
      <c r="A170" s="101"/>
      <c r="B170" s="96"/>
      <c r="C170" s="96"/>
      <c r="D170" s="96"/>
      <c r="E170" s="96"/>
      <c r="F170" s="96"/>
      <c r="G170" s="86" t="s">
        <v>105</v>
      </c>
      <c r="H170" s="14" t="s">
        <v>26</v>
      </c>
      <c r="I170" s="24"/>
      <c r="J170" s="24" t="s">
        <v>140</v>
      </c>
      <c r="K170" s="25">
        <f t="shared" si="47"/>
        <v>2.5714285714285716</v>
      </c>
      <c r="L170" s="26">
        <f t="shared" si="48"/>
        <v>0</v>
      </c>
      <c r="M170" s="25">
        <v>0</v>
      </c>
      <c r="N170" s="25">
        <v>0</v>
      </c>
      <c r="O170" s="26">
        <f t="shared" si="49"/>
        <v>2.5714285714285716</v>
      </c>
      <c r="P170" s="25">
        <v>0</v>
      </c>
      <c r="Q170" s="25">
        <v>6</v>
      </c>
      <c r="R170" s="24"/>
      <c r="S170" s="27"/>
      <c r="T170" s="28"/>
      <c r="U170" s="28"/>
      <c r="V170" s="22">
        <v>12</v>
      </c>
      <c r="W170" s="42" t="s">
        <v>141</v>
      </c>
    </row>
    <row r="171" spans="1:23" x14ac:dyDescent="0.25">
      <c r="A171" s="101"/>
      <c r="B171" s="96"/>
      <c r="C171" s="96"/>
      <c r="D171" s="96"/>
      <c r="E171" s="96"/>
      <c r="F171" s="96"/>
      <c r="G171" s="13" t="s">
        <v>197</v>
      </c>
      <c r="H171" s="14" t="s">
        <v>26</v>
      </c>
      <c r="I171" s="14"/>
      <c r="J171" s="14" t="s">
        <v>57</v>
      </c>
      <c r="K171" s="15">
        <f t="shared" si="47"/>
        <v>3</v>
      </c>
      <c r="L171" s="16">
        <f t="shared" si="48"/>
        <v>0</v>
      </c>
      <c r="M171" s="15">
        <v>0</v>
      </c>
      <c r="N171" s="15">
        <v>0</v>
      </c>
      <c r="O171" s="16">
        <f t="shared" si="49"/>
        <v>3</v>
      </c>
      <c r="P171" s="15">
        <v>0</v>
      </c>
      <c r="Q171" s="15">
        <v>6</v>
      </c>
      <c r="R171" s="14"/>
      <c r="S171" s="17"/>
      <c r="T171" s="18"/>
      <c r="U171" s="19"/>
      <c r="V171" s="22">
        <v>14</v>
      </c>
      <c r="W171" s="23" t="s">
        <v>83</v>
      </c>
    </row>
    <row r="172" spans="1:23" x14ac:dyDescent="0.25">
      <c r="A172" s="101"/>
      <c r="B172" s="96"/>
      <c r="C172" s="96"/>
      <c r="D172" s="96"/>
      <c r="E172" s="96"/>
      <c r="F172" s="96"/>
      <c r="G172" s="13" t="s">
        <v>208</v>
      </c>
      <c r="H172" s="14" t="s">
        <v>26</v>
      </c>
      <c r="I172" s="14"/>
      <c r="J172" s="14" t="s">
        <v>101</v>
      </c>
      <c r="K172" s="15">
        <f t="shared" si="47"/>
        <v>1</v>
      </c>
      <c r="L172" s="16">
        <f t="shared" si="48"/>
        <v>0</v>
      </c>
      <c r="M172" s="15">
        <v>0</v>
      </c>
      <c r="N172" s="15">
        <v>0</v>
      </c>
      <c r="O172" s="16">
        <f t="shared" si="49"/>
        <v>1</v>
      </c>
      <c r="P172" s="15">
        <v>2</v>
      </c>
      <c r="Q172" s="15">
        <v>0</v>
      </c>
      <c r="R172" s="14"/>
      <c r="S172" s="17"/>
      <c r="T172" s="18"/>
      <c r="U172" s="19"/>
      <c r="V172" s="22">
        <v>14</v>
      </c>
      <c r="W172" s="23" t="s">
        <v>83</v>
      </c>
    </row>
    <row r="173" spans="1:23" x14ac:dyDescent="0.25">
      <c r="A173" s="101"/>
      <c r="B173" s="96"/>
      <c r="C173" s="96"/>
      <c r="D173" s="96"/>
      <c r="E173" s="96"/>
      <c r="F173" s="96"/>
      <c r="G173" s="13" t="s">
        <v>198</v>
      </c>
      <c r="H173" s="14" t="s">
        <v>26</v>
      </c>
      <c r="I173" s="14"/>
      <c r="J173" s="14" t="s">
        <v>126</v>
      </c>
      <c r="K173" s="15">
        <f t="shared" si="47"/>
        <v>1</v>
      </c>
      <c r="L173" s="16">
        <f t="shared" si="48"/>
        <v>0</v>
      </c>
      <c r="M173" s="15">
        <v>0</v>
      </c>
      <c r="N173" s="15">
        <v>0</v>
      </c>
      <c r="O173" s="16">
        <f t="shared" si="49"/>
        <v>1</v>
      </c>
      <c r="P173" s="15">
        <v>0</v>
      </c>
      <c r="Q173" s="15">
        <v>2</v>
      </c>
      <c r="R173" s="14"/>
      <c r="S173" s="17"/>
      <c r="T173" s="18"/>
      <c r="U173" s="19"/>
      <c r="V173" s="22">
        <v>14</v>
      </c>
      <c r="W173" s="23" t="s">
        <v>149</v>
      </c>
    </row>
    <row r="174" spans="1:23" x14ac:dyDescent="0.25">
      <c r="A174" s="101">
        <v>24</v>
      </c>
      <c r="B174" s="96" t="s">
        <v>168</v>
      </c>
      <c r="C174" s="96" t="s">
        <v>142</v>
      </c>
      <c r="D174" s="96"/>
      <c r="E174" s="96"/>
      <c r="F174" s="96"/>
      <c r="G174" s="98"/>
      <c r="H174" s="99"/>
      <c r="I174" s="99"/>
      <c r="J174" s="12">
        <v>16</v>
      </c>
      <c r="K174" s="9">
        <f t="shared" ref="K174:Q174" si="50">SUM(K176:K182)</f>
        <v>8.4285714285714288</v>
      </c>
      <c r="L174" s="97">
        <f t="shared" si="50"/>
        <v>0</v>
      </c>
      <c r="M174" s="97">
        <f t="shared" si="50"/>
        <v>0</v>
      </c>
      <c r="N174" s="97">
        <f t="shared" si="50"/>
        <v>0</v>
      </c>
      <c r="O174" s="97">
        <f t="shared" si="50"/>
        <v>8.4285714285714288</v>
      </c>
      <c r="P174" s="97">
        <f t="shared" si="50"/>
        <v>10</v>
      </c>
      <c r="Q174" s="97">
        <f t="shared" si="50"/>
        <v>7</v>
      </c>
      <c r="R174" s="68">
        <f>J174-K174</f>
        <v>7.5714285714285712</v>
      </c>
      <c r="S174" s="10">
        <f>S175/28</f>
        <v>7.5714285714285712</v>
      </c>
      <c r="T174" s="11"/>
      <c r="U174" s="11"/>
      <c r="V174" s="11"/>
      <c r="W174" s="71"/>
    </row>
    <row r="175" spans="1:23" x14ac:dyDescent="0.25">
      <c r="A175" s="101"/>
      <c r="B175" s="96"/>
      <c r="C175" s="96"/>
      <c r="D175" s="96"/>
      <c r="E175" s="96"/>
      <c r="F175" s="96"/>
      <c r="G175" s="98"/>
      <c r="H175" s="99"/>
      <c r="I175" s="99"/>
      <c r="J175" s="12">
        <v>448</v>
      </c>
      <c r="K175" s="9">
        <f>K174*28</f>
        <v>236</v>
      </c>
      <c r="L175" s="97"/>
      <c r="M175" s="97"/>
      <c r="N175" s="97"/>
      <c r="O175" s="97"/>
      <c r="P175" s="97"/>
      <c r="Q175" s="97"/>
      <c r="R175" s="68">
        <f>J175-K175</f>
        <v>212</v>
      </c>
      <c r="S175" s="10">
        <f>SUM(S176:S182)</f>
        <v>212</v>
      </c>
      <c r="T175" s="11"/>
      <c r="U175" s="11"/>
      <c r="V175" s="11"/>
      <c r="W175" s="71"/>
    </row>
    <row r="176" spans="1:23" x14ac:dyDescent="0.25">
      <c r="A176" s="101"/>
      <c r="B176" s="96"/>
      <c r="C176" s="96"/>
      <c r="D176" s="96"/>
      <c r="E176" s="96"/>
      <c r="F176" s="96"/>
      <c r="G176" s="13" t="s">
        <v>84</v>
      </c>
      <c r="H176" s="14" t="s">
        <v>26</v>
      </c>
      <c r="I176" s="14"/>
      <c r="J176" s="14" t="s">
        <v>64</v>
      </c>
      <c r="K176" s="15">
        <f t="shared" ref="K176:K182" si="51">SUM(L176,O176)</f>
        <v>1</v>
      </c>
      <c r="L176" s="16">
        <f>IF(I176="m",(M176+N176)*2.5*V176/28,(M176+N176)*2*V176/28)</f>
        <v>0</v>
      </c>
      <c r="M176" s="15">
        <v>0</v>
      </c>
      <c r="N176" s="15">
        <v>0</v>
      </c>
      <c r="O176" s="26">
        <f t="shared" ref="O176:O182" si="52">IF(I176="m",(P176+Q176)*1.5*V176/28,(P176+Q176)*1*V176/28)</f>
        <v>1</v>
      </c>
      <c r="P176" s="15">
        <v>2</v>
      </c>
      <c r="Q176" s="15">
        <v>0</v>
      </c>
      <c r="R176" s="14" t="s">
        <v>50</v>
      </c>
      <c r="S176" s="17">
        <v>100</v>
      </c>
      <c r="T176" s="18"/>
      <c r="U176" s="19"/>
      <c r="V176" s="18">
        <v>14</v>
      </c>
      <c r="W176" s="50" t="s">
        <v>203</v>
      </c>
    </row>
    <row r="177" spans="1:23" x14ac:dyDescent="0.25">
      <c r="A177" s="101"/>
      <c r="B177" s="96"/>
      <c r="C177" s="96"/>
      <c r="D177" s="96"/>
      <c r="E177" s="96"/>
      <c r="F177" s="96"/>
      <c r="G177" s="58" t="s">
        <v>114</v>
      </c>
      <c r="H177" s="14" t="s">
        <v>184</v>
      </c>
      <c r="I177" s="59"/>
      <c r="J177" s="59" t="s">
        <v>120</v>
      </c>
      <c r="K177" s="15">
        <f t="shared" si="51"/>
        <v>2</v>
      </c>
      <c r="L177" s="60">
        <v>0</v>
      </c>
      <c r="M177" s="85">
        <v>0</v>
      </c>
      <c r="N177" s="85">
        <v>0</v>
      </c>
      <c r="O177" s="16">
        <f t="shared" si="52"/>
        <v>2</v>
      </c>
      <c r="P177" s="85">
        <v>2</v>
      </c>
      <c r="Q177" s="85">
        <v>2</v>
      </c>
      <c r="R177" s="14" t="s">
        <v>113</v>
      </c>
      <c r="S177" s="17">
        <v>40</v>
      </c>
      <c r="T177" s="17"/>
      <c r="U177" s="18"/>
      <c r="V177" s="14">
        <v>14</v>
      </c>
      <c r="W177" s="23" t="s">
        <v>132</v>
      </c>
    </row>
    <row r="178" spans="1:23" x14ac:dyDescent="0.25">
      <c r="A178" s="101"/>
      <c r="B178" s="96"/>
      <c r="C178" s="96"/>
      <c r="D178" s="96"/>
      <c r="E178" s="96"/>
      <c r="F178" s="96"/>
      <c r="G178" s="58" t="s">
        <v>116</v>
      </c>
      <c r="H178" s="14" t="s">
        <v>184</v>
      </c>
      <c r="I178" s="59"/>
      <c r="J178" s="59" t="s">
        <v>126</v>
      </c>
      <c r="K178" s="15">
        <f t="shared" si="51"/>
        <v>2</v>
      </c>
      <c r="L178" s="60">
        <v>0</v>
      </c>
      <c r="M178" s="85">
        <v>0</v>
      </c>
      <c r="N178" s="85">
        <v>0</v>
      </c>
      <c r="O178" s="16">
        <f t="shared" si="52"/>
        <v>2</v>
      </c>
      <c r="P178" s="85">
        <v>2</v>
      </c>
      <c r="Q178" s="85">
        <v>2</v>
      </c>
      <c r="R178" s="14" t="s">
        <v>35</v>
      </c>
      <c r="S178" s="17">
        <v>72</v>
      </c>
      <c r="T178" s="17"/>
      <c r="U178" s="18"/>
      <c r="V178" s="14">
        <v>14</v>
      </c>
      <c r="W178" s="23" t="s">
        <v>185</v>
      </c>
    </row>
    <row r="179" spans="1:23" x14ac:dyDescent="0.25">
      <c r="A179" s="101"/>
      <c r="B179" s="96"/>
      <c r="C179" s="96"/>
      <c r="D179" s="96"/>
      <c r="E179" s="96"/>
      <c r="F179" s="96"/>
      <c r="G179" s="58" t="s">
        <v>204</v>
      </c>
      <c r="H179" s="14" t="s">
        <v>26</v>
      </c>
      <c r="I179" s="59"/>
      <c r="J179" s="59" t="s">
        <v>37</v>
      </c>
      <c r="K179" s="15">
        <f t="shared" si="51"/>
        <v>0.5</v>
      </c>
      <c r="L179" s="60">
        <v>0</v>
      </c>
      <c r="M179" s="85">
        <v>0</v>
      </c>
      <c r="N179" s="85">
        <v>0</v>
      </c>
      <c r="O179" s="16">
        <f t="shared" si="52"/>
        <v>0.5</v>
      </c>
      <c r="P179" s="85">
        <v>1</v>
      </c>
      <c r="Q179" s="85">
        <v>0</v>
      </c>
      <c r="R179" s="14"/>
      <c r="S179" s="17"/>
      <c r="T179" s="17"/>
      <c r="U179" s="19"/>
      <c r="V179" s="14">
        <v>14</v>
      </c>
      <c r="W179" s="23" t="s">
        <v>149</v>
      </c>
    </row>
    <row r="180" spans="1:23" x14ac:dyDescent="0.25">
      <c r="A180" s="101"/>
      <c r="B180" s="96"/>
      <c r="C180" s="96"/>
      <c r="D180" s="96"/>
      <c r="E180" s="96"/>
      <c r="F180" s="96"/>
      <c r="G180" s="58" t="s">
        <v>202</v>
      </c>
      <c r="H180" s="14" t="s">
        <v>106</v>
      </c>
      <c r="I180" s="59"/>
      <c r="J180" s="59" t="s">
        <v>126</v>
      </c>
      <c r="K180" s="15">
        <f t="shared" si="51"/>
        <v>2</v>
      </c>
      <c r="L180" s="60">
        <v>0</v>
      </c>
      <c r="M180" s="85">
        <v>0</v>
      </c>
      <c r="N180" s="85">
        <v>0</v>
      </c>
      <c r="O180" s="16">
        <f t="shared" si="52"/>
        <v>2</v>
      </c>
      <c r="P180" s="85">
        <v>2</v>
      </c>
      <c r="Q180" s="85">
        <v>2</v>
      </c>
      <c r="R180" s="14"/>
      <c r="S180" s="17"/>
      <c r="T180" s="17"/>
      <c r="U180" s="19"/>
      <c r="V180" s="14">
        <v>14</v>
      </c>
      <c r="W180" s="23" t="s">
        <v>149</v>
      </c>
    </row>
    <row r="181" spans="1:23" ht="14.25" customHeight="1" x14ac:dyDescent="0.25">
      <c r="A181" s="101"/>
      <c r="B181" s="96"/>
      <c r="C181" s="96"/>
      <c r="D181" s="96"/>
      <c r="E181" s="96"/>
      <c r="F181" s="96"/>
      <c r="G181" s="13" t="s">
        <v>176</v>
      </c>
      <c r="H181" s="14" t="s">
        <v>26</v>
      </c>
      <c r="I181" s="14"/>
      <c r="J181" s="14" t="s">
        <v>64</v>
      </c>
      <c r="K181" s="15">
        <f t="shared" si="51"/>
        <v>0.42857142857142855</v>
      </c>
      <c r="L181" s="16">
        <f>IF(I181="m",(M181+N181)*2.5*V181/28,(M181+N181)*2*V181/28)</f>
        <v>0</v>
      </c>
      <c r="M181" s="15">
        <v>0</v>
      </c>
      <c r="N181" s="15">
        <v>0</v>
      </c>
      <c r="O181" s="16">
        <f t="shared" si="52"/>
        <v>0.42857142857142855</v>
      </c>
      <c r="P181" s="15">
        <v>0</v>
      </c>
      <c r="Q181" s="15">
        <v>1</v>
      </c>
      <c r="R181" s="14" t="s">
        <v>60</v>
      </c>
      <c r="S181" s="17" t="s">
        <v>60</v>
      </c>
      <c r="T181" s="18"/>
      <c r="U181" s="19"/>
      <c r="V181" s="18" t="s">
        <v>195</v>
      </c>
      <c r="W181" s="50" t="s">
        <v>134</v>
      </c>
    </row>
    <row r="182" spans="1:23" x14ac:dyDescent="0.25">
      <c r="A182" s="101"/>
      <c r="B182" s="96"/>
      <c r="C182" s="96"/>
      <c r="D182" s="96"/>
      <c r="E182" s="96"/>
      <c r="F182" s="96"/>
      <c r="G182" s="21" t="s">
        <v>90</v>
      </c>
      <c r="H182" s="14" t="s">
        <v>26</v>
      </c>
      <c r="I182" s="14"/>
      <c r="J182" s="14" t="s">
        <v>126</v>
      </c>
      <c r="K182" s="15">
        <f t="shared" si="51"/>
        <v>0.5</v>
      </c>
      <c r="L182" s="16">
        <f>IF(I182="m",(M182+N182)*2.5*V182/28,(M182+N182)*2*V182/28)</f>
        <v>0</v>
      </c>
      <c r="M182" s="15">
        <v>0</v>
      </c>
      <c r="N182" s="15">
        <v>0</v>
      </c>
      <c r="O182" s="16">
        <f t="shared" si="52"/>
        <v>0.5</v>
      </c>
      <c r="P182" s="15">
        <v>1</v>
      </c>
      <c r="Q182" s="15">
        <v>0</v>
      </c>
      <c r="R182" s="14" t="s">
        <v>60</v>
      </c>
      <c r="S182" s="17" t="s">
        <v>60</v>
      </c>
      <c r="T182" s="18"/>
      <c r="U182" s="18"/>
      <c r="V182" s="18">
        <v>14</v>
      </c>
      <c r="W182" s="20" t="s">
        <v>146</v>
      </c>
    </row>
    <row r="183" spans="1:23" x14ac:dyDescent="0.25">
      <c r="A183" s="82"/>
      <c r="B183" s="83"/>
      <c r="C183" s="83"/>
      <c r="D183" s="83"/>
      <c r="E183" s="83"/>
      <c r="F183" s="83"/>
      <c r="G183" s="84"/>
      <c r="H183" s="72"/>
      <c r="I183" s="72"/>
      <c r="J183" s="72"/>
      <c r="K183" s="73"/>
      <c r="L183" s="74"/>
      <c r="M183" s="73"/>
      <c r="N183" s="73"/>
      <c r="O183" s="74"/>
      <c r="P183" s="73"/>
      <c r="Q183" s="73"/>
      <c r="R183" s="72"/>
      <c r="S183" s="75"/>
      <c r="T183" s="76"/>
      <c r="U183" s="76"/>
      <c r="V183" s="72"/>
      <c r="W183" s="77"/>
    </row>
    <row r="185" spans="1:23" x14ac:dyDescent="0.25">
      <c r="F185" s="46"/>
      <c r="G185" s="61" t="s">
        <v>159</v>
      </c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</row>
    <row r="186" spans="1:23" x14ac:dyDescent="0.25">
      <c r="F186" s="62" t="s">
        <v>160</v>
      </c>
      <c r="G186" s="63" t="s">
        <v>161</v>
      </c>
      <c r="H186" s="30" t="s">
        <v>26</v>
      </c>
      <c r="I186" s="30"/>
      <c r="J186" s="30" t="s">
        <v>57</v>
      </c>
      <c r="K186" s="16">
        <f>SUM(L186,O186)</f>
        <v>2.5</v>
      </c>
      <c r="L186" s="16">
        <f>IF(I186="m",(M186+N186)*2.5*V186/28,(M186+N186)*2*V186/28)</f>
        <v>1</v>
      </c>
      <c r="M186" s="16">
        <v>1</v>
      </c>
      <c r="N186" s="16">
        <v>0</v>
      </c>
      <c r="O186" s="16">
        <f>IF(I186="m",(P186+Q186)*1.5*V186/28,(P186+Q186)*1*V186/28)</f>
        <v>1.5</v>
      </c>
      <c r="P186" s="16">
        <v>3</v>
      </c>
      <c r="Q186" s="16">
        <v>0</v>
      </c>
      <c r="R186" s="64"/>
      <c r="S186" s="65"/>
      <c r="T186" s="66"/>
      <c r="U186" s="66"/>
      <c r="V186" s="19">
        <v>14</v>
      </c>
      <c r="W186" s="67" t="s">
        <v>162</v>
      </c>
    </row>
    <row r="187" spans="1:23" x14ac:dyDescent="0.25">
      <c r="F187" s="62" t="s">
        <v>160</v>
      </c>
      <c r="G187" s="64" t="s">
        <v>163</v>
      </c>
      <c r="H187" s="14" t="s">
        <v>26</v>
      </c>
      <c r="I187" s="14"/>
      <c r="J187" s="14" t="s">
        <v>27</v>
      </c>
      <c r="K187" s="16">
        <f>SUM(L187,O187)</f>
        <v>1</v>
      </c>
      <c r="L187" s="16">
        <f>IF(I187="m",(M187+N187)*2.5*V187/28,(M187+N187)*2*V187/28)</f>
        <v>0</v>
      </c>
      <c r="M187" s="15">
        <v>0</v>
      </c>
      <c r="N187" s="15">
        <v>0</v>
      </c>
      <c r="O187" s="16">
        <f>IF(I187="m",(P187+Q187)*1.5*V187/28,(P187+Q187)*1*V187/28)</f>
        <v>1</v>
      </c>
      <c r="P187" s="15">
        <v>1</v>
      </c>
      <c r="Q187" s="15">
        <v>1</v>
      </c>
      <c r="R187" s="14"/>
      <c r="S187" s="17"/>
      <c r="T187" s="19"/>
      <c r="U187" s="19"/>
      <c r="V187" s="19">
        <v>14</v>
      </c>
      <c r="W187" s="23" t="s">
        <v>164</v>
      </c>
    </row>
    <row r="188" spans="1:23" x14ac:dyDescent="0.25">
      <c r="F188" s="62" t="s">
        <v>160</v>
      </c>
      <c r="G188" s="13" t="s">
        <v>151</v>
      </c>
      <c r="H188" s="14" t="s">
        <v>26</v>
      </c>
      <c r="I188" s="14"/>
      <c r="J188" s="14" t="s">
        <v>31</v>
      </c>
      <c r="K188" s="15">
        <f>SUM(L188,O188)</f>
        <v>1</v>
      </c>
      <c r="L188" s="16">
        <f>IF(I188="m",(M188+N188)*2.5*V188/28,(M188+N188)*2*V188/28)</f>
        <v>1</v>
      </c>
      <c r="M188" s="15">
        <v>0</v>
      </c>
      <c r="N188" s="15">
        <v>1</v>
      </c>
      <c r="O188" s="16">
        <f>IF(I188="m",(P188+Q188)*1.5*V188/28,(P188+Q188)*1*V188/28)</f>
        <v>0</v>
      </c>
      <c r="P188" s="15">
        <v>0</v>
      </c>
      <c r="Q188" s="15">
        <v>0</v>
      </c>
      <c r="R188" s="14"/>
      <c r="S188" s="17"/>
      <c r="T188" s="18"/>
      <c r="U188" s="19"/>
      <c r="V188" s="22">
        <v>14</v>
      </c>
      <c r="W188" s="23" t="s">
        <v>199</v>
      </c>
    </row>
    <row r="189" spans="1:23" x14ac:dyDescent="0.25">
      <c r="F189" s="62" t="s">
        <v>165</v>
      </c>
      <c r="G189" s="64" t="s">
        <v>167</v>
      </c>
      <c r="H189" s="14" t="s">
        <v>26</v>
      </c>
      <c r="I189" s="14"/>
      <c r="J189" s="14" t="s">
        <v>101</v>
      </c>
      <c r="K189" s="16">
        <f>SUM(L189,O189)</f>
        <v>2</v>
      </c>
      <c r="L189" s="16">
        <f>IF(I189="m",(M189+N189)*2.5*V189/28,(M189+N189)*2*V189/28)</f>
        <v>2</v>
      </c>
      <c r="M189" s="15">
        <v>0</v>
      </c>
      <c r="N189" s="15">
        <v>2</v>
      </c>
      <c r="O189" s="16">
        <f>IF(I189="m",(P189+Q189)*1.5*V189/28,(P189+Q189)*1*V189/28)</f>
        <v>0</v>
      </c>
      <c r="P189" s="15">
        <v>0</v>
      </c>
      <c r="Q189" s="15">
        <v>0</v>
      </c>
      <c r="R189" s="14"/>
      <c r="S189" s="17"/>
      <c r="T189" s="18"/>
      <c r="U189" s="18"/>
      <c r="V189" s="22">
        <v>14</v>
      </c>
      <c r="W189" s="23" t="s">
        <v>166</v>
      </c>
    </row>
  </sheetData>
  <autoFilter ref="A5:W182"/>
  <mergeCells count="382">
    <mergeCell ref="G158:G159"/>
    <mergeCell ref="H158:H159"/>
    <mergeCell ref="I158:I159"/>
    <mergeCell ref="L158:L159"/>
    <mergeCell ref="M158:M159"/>
    <mergeCell ref="N158:N159"/>
    <mergeCell ref="O158:O159"/>
    <mergeCell ref="P158:P159"/>
    <mergeCell ref="Q158:Q159"/>
    <mergeCell ref="O147:O148"/>
    <mergeCell ref="P147:P148"/>
    <mergeCell ref="Q147:Q148"/>
    <mergeCell ref="A153:A157"/>
    <mergeCell ref="B153:B157"/>
    <mergeCell ref="C153:C157"/>
    <mergeCell ref="D153:D157"/>
    <mergeCell ref="E153:E157"/>
    <mergeCell ref="F153:F157"/>
    <mergeCell ref="G153:G154"/>
    <mergeCell ref="H153:H154"/>
    <mergeCell ref="I153:I154"/>
    <mergeCell ref="L153:L154"/>
    <mergeCell ref="M153:M154"/>
    <mergeCell ref="N153:N154"/>
    <mergeCell ref="O153:O154"/>
    <mergeCell ref="P153:P154"/>
    <mergeCell ref="Q153:Q154"/>
    <mergeCell ref="A147:A152"/>
    <mergeCell ref="B147:B152"/>
    <mergeCell ref="C147:C152"/>
    <mergeCell ref="D147:D152"/>
    <mergeCell ref="E147:E152"/>
    <mergeCell ref="F147:F152"/>
    <mergeCell ref="G147:G148"/>
    <mergeCell ref="H147:H148"/>
    <mergeCell ref="I147:I148"/>
    <mergeCell ref="L133:L134"/>
    <mergeCell ref="M133:M134"/>
    <mergeCell ref="N133:N134"/>
    <mergeCell ref="G133:G134"/>
    <mergeCell ref="H133:H134"/>
    <mergeCell ref="I133:I134"/>
    <mergeCell ref="L147:L148"/>
    <mergeCell ref="M147:M148"/>
    <mergeCell ref="N147:N148"/>
    <mergeCell ref="O133:O134"/>
    <mergeCell ref="P133:P134"/>
    <mergeCell ref="Q133:Q134"/>
    <mergeCell ref="A142:A146"/>
    <mergeCell ref="B142:B146"/>
    <mergeCell ref="C142:C146"/>
    <mergeCell ref="D142:D146"/>
    <mergeCell ref="E142:E146"/>
    <mergeCell ref="F142:F146"/>
    <mergeCell ref="G142:G143"/>
    <mergeCell ref="H142:H143"/>
    <mergeCell ref="I142:I143"/>
    <mergeCell ref="L142:L143"/>
    <mergeCell ref="M142:M143"/>
    <mergeCell ref="N142:N143"/>
    <mergeCell ref="O142:O143"/>
    <mergeCell ref="P142:P143"/>
    <mergeCell ref="Q142:Q143"/>
    <mergeCell ref="A133:A141"/>
    <mergeCell ref="B133:B141"/>
    <mergeCell ref="C133:C141"/>
    <mergeCell ref="D133:D141"/>
    <mergeCell ref="E133:E141"/>
    <mergeCell ref="F133:F141"/>
    <mergeCell ref="O119:O120"/>
    <mergeCell ref="P119:P120"/>
    <mergeCell ref="Q119:Q120"/>
    <mergeCell ref="A124:A132"/>
    <mergeCell ref="B124:B132"/>
    <mergeCell ref="C124:C132"/>
    <mergeCell ref="D124:D132"/>
    <mergeCell ref="E124:E132"/>
    <mergeCell ref="F124:F132"/>
    <mergeCell ref="G124:G125"/>
    <mergeCell ref="H124:H125"/>
    <mergeCell ref="I124:I125"/>
    <mergeCell ref="L124:L125"/>
    <mergeCell ref="M124:M125"/>
    <mergeCell ref="N124:N125"/>
    <mergeCell ref="O124:O125"/>
    <mergeCell ref="P124:P125"/>
    <mergeCell ref="Q124:Q125"/>
    <mergeCell ref="A119:A123"/>
    <mergeCell ref="B119:B123"/>
    <mergeCell ref="C119:C123"/>
    <mergeCell ref="D119:D123"/>
    <mergeCell ref="E119:E123"/>
    <mergeCell ref="F119:F123"/>
    <mergeCell ref="G119:G120"/>
    <mergeCell ref="H119:H120"/>
    <mergeCell ref="I119:I120"/>
    <mergeCell ref="L89:L90"/>
    <mergeCell ref="M89:M90"/>
    <mergeCell ref="N89:N90"/>
    <mergeCell ref="G89:G90"/>
    <mergeCell ref="H89:H90"/>
    <mergeCell ref="I89:I90"/>
    <mergeCell ref="L119:L120"/>
    <mergeCell ref="M119:M120"/>
    <mergeCell ref="N119:N120"/>
    <mergeCell ref="G107:G108"/>
    <mergeCell ref="H107:H108"/>
    <mergeCell ref="I107:I108"/>
    <mergeCell ref="L107:L108"/>
    <mergeCell ref="M107:M108"/>
    <mergeCell ref="N107:N108"/>
    <mergeCell ref="O89:O90"/>
    <mergeCell ref="P89:P90"/>
    <mergeCell ref="Q89:Q90"/>
    <mergeCell ref="A96:A106"/>
    <mergeCell ref="B96:B106"/>
    <mergeCell ref="C96:C106"/>
    <mergeCell ref="D96:D106"/>
    <mergeCell ref="E96:E106"/>
    <mergeCell ref="F96:F106"/>
    <mergeCell ref="G96:G97"/>
    <mergeCell ref="H96:H97"/>
    <mergeCell ref="I96:I97"/>
    <mergeCell ref="L96:L97"/>
    <mergeCell ref="M96:M97"/>
    <mergeCell ref="N96:N97"/>
    <mergeCell ref="O96:O97"/>
    <mergeCell ref="P96:P97"/>
    <mergeCell ref="Q96:Q97"/>
    <mergeCell ref="A89:A95"/>
    <mergeCell ref="B89:B95"/>
    <mergeCell ref="C89:C95"/>
    <mergeCell ref="D89:D95"/>
    <mergeCell ref="E89:E95"/>
    <mergeCell ref="F89:F95"/>
    <mergeCell ref="N72:N73"/>
    <mergeCell ref="O72:O73"/>
    <mergeCell ref="P72:P73"/>
    <mergeCell ref="Q72:Q73"/>
    <mergeCell ref="A81:A88"/>
    <mergeCell ref="B81:B88"/>
    <mergeCell ref="C81:C88"/>
    <mergeCell ref="D81:D88"/>
    <mergeCell ref="E81:E88"/>
    <mergeCell ref="F81:F88"/>
    <mergeCell ref="G81:G82"/>
    <mergeCell ref="H81:H82"/>
    <mergeCell ref="I81:I82"/>
    <mergeCell ref="L81:L82"/>
    <mergeCell ref="M81:M82"/>
    <mergeCell ref="N81:N82"/>
    <mergeCell ref="O81:O82"/>
    <mergeCell ref="P81:P82"/>
    <mergeCell ref="Q81:Q82"/>
    <mergeCell ref="A64:A71"/>
    <mergeCell ref="B64:B71"/>
    <mergeCell ref="G64:G65"/>
    <mergeCell ref="H64:H65"/>
    <mergeCell ref="L64:L65"/>
    <mergeCell ref="M64:M65"/>
    <mergeCell ref="A72:A80"/>
    <mergeCell ref="B72:B80"/>
    <mergeCell ref="C72:C80"/>
    <mergeCell ref="D72:D80"/>
    <mergeCell ref="E72:E80"/>
    <mergeCell ref="F72:F80"/>
    <mergeCell ref="G72:G73"/>
    <mergeCell ref="H72:H73"/>
    <mergeCell ref="I72:I73"/>
    <mergeCell ref="L72:L73"/>
    <mergeCell ref="M72:M73"/>
    <mergeCell ref="C64:C71"/>
    <mergeCell ref="D64:D71"/>
    <mergeCell ref="E64:E71"/>
    <mergeCell ref="F64:F71"/>
    <mergeCell ref="I64:I65"/>
    <mergeCell ref="N64:N65"/>
    <mergeCell ref="O64:O65"/>
    <mergeCell ref="P64:P65"/>
    <mergeCell ref="Q64:Q65"/>
    <mergeCell ref="H55:H56"/>
    <mergeCell ref="I55:I56"/>
    <mergeCell ref="L55:L56"/>
    <mergeCell ref="M55:M56"/>
    <mergeCell ref="N55:N56"/>
    <mergeCell ref="O55:O56"/>
    <mergeCell ref="P55:P56"/>
    <mergeCell ref="Q55:Q56"/>
    <mergeCell ref="A1:A4"/>
    <mergeCell ref="B1:B4"/>
    <mergeCell ref="C1:C4"/>
    <mergeCell ref="D1:D4"/>
    <mergeCell ref="E1:E4"/>
    <mergeCell ref="G1:G4"/>
    <mergeCell ref="A55:A63"/>
    <mergeCell ref="B55:B63"/>
    <mergeCell ref="C55:C63"/>
    <mergeCell ref="D55:D63"/>
    <mergeCell ref="E55:E63"/>
    <mergeCell ref="F55:F63"/>
    <mergeCell ref="G55:G56"/>
    <mergeCell ref="C6:C13"/>
    <mergeCell ref="D6:D13"/>
    <mergeCell ref="E6:E13"/>
    <mergeCell ref="F6:F13"/>
    <mergeCell ref="F1:F4"/>
    <mergeCell ref="A14:A18"/>
    <mergeCell ref="B14:B18"/>
    <mergeCell ref="C14:C18"/>
    <mergeCell ref="D14:D18"/>
    <mergeCell ref="E14:E18"/>
    <mergeCell ref="F14:F18"/>
    <mergeCell ref="U1:U4"/>
    <mergeCell ref="V1:V4"/>
    <mergeCell ref="W1:W4"/>
    <mergeCell ref="I2:I4"/>
    <mergeCell ref="K2:K4"/>
    <mergeCell ref="L2:Q2"/>
    <mergeCell ref="R2:R4"/>
    <mergeCell ref="S2:S4"/>
    <mergeCell ref="O3:Q3"/>
    <mergeCell ref="H1:H4"/>
    <mergeCell ref="J1:J4"/>
    <mergeCell ref="K1:Q1"/>
    <mergeCell ref="G6:G7"/>
    <mergeCell ref="H6:H7"/>
    <mergeCell ref="L3:N3"/>
    <mergeCell ref="T1:T4"/>
    <mergeCell ref="L14:L15"/>
    <mergeCell ref="M14:M15"/>
    <mergeCell ref="N14:N15"/>
    <mergeCell ref="O14:O15"/>
    <mergeCell ref="P14:P15"/>
    <mergeCell ref="Q14:Q15"/>
    <mergeCell ref="Q6:Q7"/>
    <mergeCell ref="G14:G15"/>
    <mergeCell ref="H14:H15"/>
    <mergeCell ref="I14:I15"/>
    <mergeCell ref="I6:I7"/>
    <mergeCell ref="L6:L7"/>
    <mergeCell ref="M6:M7"/>
    <mergeCell ref="N6:N7"/>
    <mergeCell ref="O6:O7"/>
    <mergeCell ref="P6:P7"/>
    <mergeCell ref="R1:S1"/>
    <mergeCell ref="A6:A13"/>
    <mergeCell ref="B6:B13"/>
    <mergeCell ref="O19:O20"/>
    <mergeCell ref="P19:P20"/>
    <mergeCell ref="Q19:Q20"/>
    <mergeCell ref="A19:A24"/>
    <mergeCell ref="B19:B24"/>
    <mergeCell ref="C19:C24"/>
    <mergeCell ref="D19:D24"/>
    <mergeCell ref="E19:E24"/>
    <mergeCell ref="F19:F24"/>
    <mergeCell ref="G19:G20"/>
    <mergeCell ref="H19:H20"/>
    <mergeCell ref="I19:I20"/>
    <mergeCell ref="L19:L20"/>
    <mergeCell ref="M19:M20"/>
    <mergeCell ref="N19:N20"/>
    <mergeCell ref="M25:M26"/>
    <mergeCell ref="N25:N26"/>
    <mergeCell ref="O25:O26"/>
    <mergeCell ref="P25:P26"/>
    <mergeCell ref="Q25:Q26"/>
    <mergeCell ref="A31:A36"/>
    <mergeCell ref="B31:B36"/>
    <mergeCell ref="C31:C36"/>
    <mergeCell ref="D31:D36"/>
    <mergeCell ref="E31:E36"/>
    <mergeCell ref="E25:E30"/>
    <mergeCell ref="F25:F30"/>
    <mergeCell ref="G25:G26"/>
    <mergeCell ref="H25:H26"/>
    <mergeCell ref="I25:I26"/>
    <mergeCell ref="L25:L26"/>
    <mergeCell ref="A25:A30"/>
    <mergeCell ref="B25:B30"/>
    <mergeCell ref="C25:C30"/>
    <mergeCell ref="D25:D30"/>
    <mergeCell ref="N31:N32"/>
    <mergeCell ref="O31:O32"/>
    <mergeCell ref="P31:P32"/>
    <mergeCell ref="Q31:Q32"/>
    <mergeCell ref="A37:A41"/>
    <mergeCell ref="B37:B41"/>
    <mergeCell ref="C37:C41"/>
    <mergeCell ref="D37:D41"/>
    <mergeCell ref="E37:E41"/>
    <mergeCell ref="F37:F41"/>
    <mergeCell ref="F31:F36"/>
    <mergeCell ref="G31:G32"/>
    <mergeCell ref="H31:H32"/>
    <mergeCell ref="I31:I32"/>
    <mergeCell ref="L31:L32"/>
    <mergeCell ref="M31:M32"/>
    <mergeCell ref="O37:O38"/>
    <mergeCell ref="P37:P38"/>
    <mergeCell ref="Q37:Q38"/>
    <mergeCell ref="G37:G38"/>
    <mergeCell ref="H37:H38"/>
    <mergeCell ref="I37:I38"/>
    <mergeCell ref="L37:L38"/>
    <mergeCell ref="M37:M38"/>
    <mergeCell ref="N37:N38"/>
    <mergeCell ref="A42:A47"/>
    <mergeCell ref="B42:B47"/>
    <mergeCell ref="C42:C47"/>
    <mergeCell ref="D42:D47"/>
    <mergeCell ref="E42:E47"/>
    <mergeCell ref="F42:F47"/>
    <mergeCell ref="G42:G43"/>
    <mergeCell ref="P42:P43"/>
    <mergeCell ref="Q42:Q43"/>
    <mergeCell ref="H42:H43"/>
    <mergeCell ref="I42:I43"/>
    <mergeCell ref="L42:L43"/>
    <mergeCell ref="M42:M43"/>
    <mergeCell ref="N42:N43"/>
    <mergeCell ref="O42:O43"/>
    <mergeCell ref="P48:P49"/>
    <mergeCell ref="Q48:Q49"/>
    <mergeCell ref="A48:A54"/>
    <mergeCell ref="H48:H49"/>
    <mergeCell ref="I48:I49"/>
    <mergeCell ref="L48:L49"/>
    <mergeCell ref="M48:M49"/>
    <mergeCell ref="N48:N49"/>
    <mergeCell ref="O48:O49"/>
    <mergeCell ref="B48:B54"/>
    <mergeCell ref="C48:C54"/>
    <mergeCell ref="D48:D54"/>
    <mergeCell ref="E48:E54"/>
    <mergeCell ref="F48:F54"/>
    <mergeCell ref="G48:G49"/>
    <mergeCell ref="O107:O108"/>
    <mergeCell ref="P107:P108"/>
    <mergeCell ref="Q107:Q108"/>
    <mergeCell ref="A174:A182"/>
    <mergeCell ref="B174:B182"/>
    <mergeCell ref="C174:C182"/>
    <mergeCell ref="D174:D182"/>
    <mergeCell ref="E174:E182"/>
    <mergeCell ref="F174:F182"/>
    <mergeCell ref="A107:A118"/>
    <mergeCell ref="B107:B118"/>
    <mergeCell ref="C107:C118"/>
    <mergeCell ref="D107:D118"/>
    <mergeCell ref="E107:E118"/>
    <mergeCell ref="F107:F118"/>
    <mergeCell ref="A158:A164"/>
    <mergeCell ref="B158:B164"/>
    <mergeCell ref="C158:C164"/>
    <mergeCell ref="D158:D164"/>
    <mergeCell ref="E158:E164"/>
    <mergeCell ref="F158:F164"/>
    <mergeCell ref="A165:A173"/>
    <mergeCell ref="B165:B173"/>
    <mergeCell ref="C165:C173"/>
    <mergeCell ref="D165:D173"/>
    <mergeCell ref="E165:E173"/>
    <mergeCell ref="F165:F173"/>
    <mergeCell ref="L174:L175"/>
    <mergeCell ref="M174:M175"/>
    <mergeCell ref="N174:N175"/>
    <mergeCell ref="O174:O175"/>
    <mergeCell ref="P174:P175"/>
    <mergeCell ref="Q174:Q175"/>
    <mergeCell ref="G174:G175"/>
    <mergeCell ref="H174:H175"/>
    <mergeCell ref="I174:I175"/>
    <mergeCell ref="G165:G166"/>
    <mergeCell ref="H165:H166"/>
    <mergeCell ref="I165:I166"/>
    <mergeCell ref="L165:L166"/>
    <mergeCell ref="M165:M166"/>
    <mergeCell ref="N165:N166"/>
    <mergeCell ref="O165:O166"/>
    <mergeCell ref="P165:P166"/>
    <mergeCell ref="Q165:Q16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</dc:creator>
  <cp:lastModifiedBy>R1</cp:lastModifiedBy>
  <dcterms:created xsi:type="dcterms:W3CDTF">2019-06-04T10:26:36Z</dcterms:created>
  <dcterms:modified xsi:type="dcterms:W3CDTF">2019-07-28T20:44:41Z</dcterms:modified>
</cp:coreProperties>
</file>