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20" yWindow="465" windowWidth="20775" windowHeight="91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1" i="1"/>
  <c r="G30" i="1"/>
  <c r="G28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<sst xmlns="http://schemas.openxmlformats.org/spreadsheetml/2006/main" count="367" uniqueCount="267">
  <si>
    <t>Település</t>
  </si>
  <si>
    <t>Suli</t>
  </si>
  <si>
    <t>Igazgató neve</t>
  </si>
  <si>
    <t>Úr/asszony részére</t>
  </si>
  <si>
    <t>Iskola tel</t>
  </si>
  <si>
    <t>Iskola fax</t>
  </si>
  <si>
    <t>Iskola mail</t>
  </si>
  <si>
    <t>Cím</t>
  </si>
  <si>
    <t>Kapcsolatember</t>
  </si>
  <si>
    <t>Dátum</t>
  </si>
  <si>
    <t>Óra</t>
  </si>
  <si>
    <t>Csapat</t>
  </si>
  <si>
    <t>Megjegzyések</t>
  </si>
  <si>
    <t>Megjegyzés 2 (Kolozsvár)</t>
  </si>
  <si>
    <t>Szamosújvár</t>
  </si>
  <si>
    <t>Aligazgató Asszony</t>
  </si>
  <si>
    <t>Á1</t>
  </si>
  <si>
    <t>Dés</t>
  </si>
  <si>
    <t>Andrei Muresanu Elméleti Líeum</t>
  </si>
  <si>
    <t xml:space="preserve">Márton Jolán </t>
  </si>
  <si>
    <t>magyar tanárnő</t>
  </si>
  <si>
    <t>0264-211604</t>
  </si>
  <si>
    <t>0264-223245</t>
  </si>
  <si>
    <t>Str. 1 Mai, Nr. 10</t>
  </si>
  <si>
    <t>Márton Jolán 0745-978283</t>
  </si>
  <si>
    <t>Torda</t>
  </si>
  <si>
    <t>Jósika Miklós Elméleti Líceum</t>
  </si>
  <si>
    <t>Istvanffy Katalin</t>
  </si>
  <si>
    <t>Igazgató Asszony</t>
  </si>
  <si>
    <t>0264-311554</t>
  </si>
  <si>
    <t>Str. B.P.Hașdeu Nr. 4.</t>
  </si>
  <si>
    <t>Istvánffy Katalin - 0731354881</t>
  </si>
  <si>
    <t>Kolozsvár</t>
  </si>
  <si>
    <t>Református Kollégium</t>
  </si>
  <si>
    <t xml:space="preserve">Székely Árpád  </t>
  </si>
  <si>
    <t>Igazgató Úr</t>
  </si>
  <si>
    <t>0264-430653</t>
  </si>
  <si>
    <t>str. M. Kogălniceanu nr. 16.</t>
  </si>
  <si>
    <t>igazgató úr</t>
  </si>
  <si>
    <t>Á2</t>
  </si>
  <si>
    <t>Apáczai Csere János Elméleti Líceum</t>
  </si>
  <si>
    <t xml:space="preserve">Vörös Alpár </t>
  </si>
  <si>
    <t>0264-597251</t>
  </si>
  <si>
    <t xml:space="preserve">0372-873250     </t>
  </si>
  <si>
    <t>Str. I. C. Bratianu 26</t>
  </si>
  <si>
    <t>Vörös Alpár  0735871600</t>
  </si>
  <si>
    <t>fél 9</t>
  </si>
  <si>
    <t>Onisifor Ghibu Elméleti Líceum</t>
  </si>
  <si>
    <t xml:space="preserve">Irsai Monika </t>
  </si>
  <si>
    <t>0264-580615</t>
  </si>
  <si>
    <t>Al. Vlahuta 12-14</t>
  </si>
  <si>
    <t xml:space="preserve">Irsai Mónika 0745807644 </t>
  </si>
  <si>
    <t>Brassai Sámuel Elméleti Líceum</t>
  </si>
  <si>
    <t xml:space="preserve">Kósa Mária  </t>
  </si>
  <si>
    <t>0264-596159</t>
  </si>
  <si>
    <t>0264 - 596 159</t>
  </si>
  <si>
    <t>Bd. 21 Decembrie 1989 nr. 7</t>
  </si>
  <si>
    <t>Kósa Mária</t>
  </si>
  <si>
    <t>Bánffyhunyad</t>
  </si>
  <si>
    <t>Octavian Goga Iskolaközpont</t>
  </si>
  <si>
    <t xml:space="preserve">Okos Rigó Hajnal  </t>
  </si>
  <si>
    <t xml:space="preserve">0264-351997 </t>
  </si>
  <si>
    <t>P-ţa Victoriei nr. 11</t>
  </si>
  <si>
    <t>Okos Rigó Hajnal 0736358853</t>
  </si>
  <si>
    <t>Báthory István Elméleti Líceum</t>
  </si>
  <si>
    <t>Timár Ágnes</t>
  </si>
  <si>
    <t>0264-597280</t>
  </si>
  <si>
    <t>str. M. Kogălniceanu nr. 2-4.</t>
  </si>
  <si>
    <t>igazgató asszony</t>
  </si>
  <si>
    <t>Zilah</t>
  </si>
  <si>
    <t>Wesselényi Miklós Református Teológiai Líceum</t>
  </si>
  <si>
    <t>Bara Lajos</t>
  </si>
  <si>
    <t>0260-614881</t>
  </si>
  <si>
    <t>B-dul M. Viteazul nr. 56/A</t>
  </si>
  <si>
    <t>Bara Lajos 0747-784897</t>
  </si>
  <si>
    <t>Szilágysomlyó</t>
  </si>
  <si>
    <t>Simion Bărnuţiu Főkollégium</t>
  </si>
  <si>
    <t xml:space="preserve">Kovács István  </t>
  </si>
  <si>
    <t>Aligazgató Úr</t>
  </si>
  <si>
    <t>0260-678235</t>
  </si>
  <si>
    <t>0260-678372</t>
  </si>
  <si>
    <t>str. 1 Decembrie 1918 nr. 49B</t>
  </si>
  <si>
    <t>Kovács István 0744-706633</t>
  </si>
  <si>
    <t>e-mail cím: kovacsocsy@yahoo.com</t>
  </si>
  <si>
    <t>Ioan Ossian Iskolaközpont</t>
  </si>
  <si>
    <t>0260-678350</t>
  </si>
  <si>
    <t>str. Simion Barnutiu nr. 1</t>
  </si>
  <si>
    <t>Birtalan Otto 0742085843</t>
  </si>
  <si>
    <t>Gheorghe Sincai Pedagógiai Líceum</t>
  </si>
  <si>
    <t>Bántó Eszter</t>
  </si>
  <si>
    <t>0260-662199</t>
  </si>
  <si>
    <t>0260-610423</t>
  </si>
  <si>
    <t>Str. Crisan nr. 15/A</t>
  </si>
  <si>
    <t>Bántó Eszter - 0742239492</t>
  </si>
  <si>
    <t>Szilágycseh</t>
  </si>
  <si>
    <t>Gheorghe Pop de Băseşti Iskolaközpont</t>
  </si>
  <si>
    <t>Bogya György</t>
  </si>
  <si>
    <t>0260-650382</t>
  </si>
  <si>
    <t>0360-811599</t>
  </si>
  <si>
    <t xml:space="preserve">Str. Libertatii Nr. 8 </t>
  </si>
  <si>
    <t>Bogya György-0744559313</t>
  </si>
  <si>
    <t>Nagybánya</t>
  </si>
  <si>
    <t>Németh László Elméleti Líceum</t>
  </si>
  <si>
    <t xml:space="preserve">Dr. Váradi Izabella  </t>
  </si>
  <si>
    <t>0262-213586</t>
  </si>
  <si>
    <t>str. Luminişului nr. 1</t>
  </si>
  <si>
    <t>Dr. Váradi Izabella  0745227704</t>
  </si>
  <si>
    <t>Mmarossziget</t>
  </si>
  <si>
    <t>Leowey Klára Elméleti Líceum</t>
  </si>
  <si>
    <t xml:space="preserve">Béres Ildikó  </t>
  </si>
  <si>
    <t>0262-311085</t>
  </si>
  <si>
    <t>str. 22. Decembrie 1989 nr. 2</t>
  </si>
  <si>
    <t>Nagyenyed</t>
  </si>
  <si>
    <t>Bethlen Gábor Kollégium</t>
  </si>
  <si>
    <t xml:space="preserve">Szőcs Ildikó  </t>
  </si>
  <si>
    <t>0258-861947</t>
  </si>
  <si>
    <t>str. Bethlen Gábor nr.1</t>
  </si>
  <si>
    <t>Szőcs Ildikó  0742026814, 0731026814,Turzai Melánia - 0741195761</t>
  </si>
  <si>
    <t>János Zsigmond Unitárius Kollégium</t>
  </si>
  <si>
    <t xml:space="preserve">Popa Márta  </t>
  </si>
  <si>
    <t>0264-598043</t>
  </si>
  <si>
    <t>B-dul 21 Decembrie nr. 9</t>
  </si>
  <si>
    <t>Solymosi Zsolt, aligazgató
0743218208</t>
  </si>
  <si>
    <t>Székelyhíd</t>
  </si>
  <si>
    <t>Petőfi Sándor Elméleti Líceum</t>
  </si>
  <si>
    <t xml:space="preserve">Kozma Sándor </t>
  </si>
  <si>
    <t>0259-352539</t>
  </si>
  <si>
    <t>str. Dunarii 57</t>
  </si>
  <si>
    <t>Aligazgató úrral egyeztettem: 0773370184</t>
  </si>
  <si>
    <t>8-kor indul Szatmárról</t>
  </si>
  <si>
    <t>Margitta</t>
  </si>
  <si>
    <t>Horváth János Iskolaközpont</t>
  </si>
  <si>
    <t xml:space="preserve">Nagy Gabriella   </t>
  </si>
  <si>
    <t>0359-434010</t>
  </si>
  <si>
    <t>0359-434050</t>
  </si>
  <si>
    <t>Str. 1 Decembrie nr. 5</t>
  </si>
  <si>
    <t>Nagy Gabriella 0745 650 987</t>
  </si>
  <si>
    <t>Nagykároly</t>
  </si>
  <si>
    <t>Elméleti Líceum</t>
  </si>
  <si>
    <t xml:space="preserve">Zsidó Sándor </t>
  </si>
  <si>
    <t>0261-861684</t>
  </si>
  <si>
    <t>0361-401283</t>
  </si>
  <si>
    <t>str. Ignisului nr. 20</t>
  </si>
  <si>
    <t>Zsidó Sándor - 0726 244792</t>
  </si>
  <si>
    <t>Kalazanci Szent József Római Katolikus Iskolaközpont</t>
  </si>
  <si>
    <t xml:space="preserve">Kocsis Alíz </t>
  </si>
  <si>
    <t>0261-861826</t>
  </si>
  <si>
    <t>0261-861827</t>
  </si>
  <si>
    <t>Str. I. Maniu Nr. 1</t>
  </si>
  <si>
    <t>Kocsis Aliz - 0733606212</t>
  </si>
  <si>
    <t>Érmihályfalva</t>
  </si>
  <si>
    <t>Mezőgazdasági Főgimnázium</t>
  </si>
  <si>
    <t xml:space="preserve">Zeffer Timea Erzsébet </t>
  </si>
  <si>
    <t>0259-355321</t>
  </si>
  <si>
    <t>Str. Hunyadi Mátyás nr.43</t>
  </si>
  <si>
    <t>Zeffer Timea Erzsébet 0748563121</t>
  </si>
  <si>
    <t>Szatmár</t>
  </si>
  <si>
    <t>Kölcsey Ferenc Főgimnázium</t>
  </si>
  <si>
    <t>Pataki Enikő 0725-920763</t>
  </si>
  <si>
    <t>0371-381750</t>
  </si>
  <si>
    <t>0372-874617</t>
  </si>
  <si>
    <t>str. George Cosbuc 2</t>
  </si>
  <si>
    <t>Bálint Zsuzsa aligazgató assszony - 0728957227</t>
  </si>
  <si>
    <t>Református Gimnázium</t>
  </si>
  <si>
    <t>Szilágyi Éva</t>
  </si>
  <si>
    <t>0261-710635</t>
  </si>
  <si>
    <t>pţ. Jean Calvin nr. 2</t>
  </si>
  <si>
    <t>Szilágyi Éva  0724 047 692</t>
  </si>
  <si>
    <t>George E Palade Élelmiszeripari Iskolaközpont</t>
  </si>
  <si>
    <t xml:space="preserve">Buda Ildikó  </t>
  </si>
  <si>
    <t>0261-716237</t>
  </si>
  <si>
    <t>Str. Crizantemei nr. 3</t>
  </si>
  <si>
    <t>Buda Ildikó: 0726371440</t>
  </si>
  <si>
    <t>Aurel Popp Művészeti Líceum</t>
  </si>
  <si>
    <t>Pop Krisztián igazgató, Bertók Adalbert aligazgató</t>
  </si>
  <si>
    <t>0261-716123</t>
  </si>
  <si>
    <t>Piata Pacii nr. 10</t>
  </si>
  <si>
    <t xml:space="preserve">Varga Diána - 0742293623 </t>
  </si>
  <si>
    <t>Hám János Római Katolikus Iskolaközpont</t>
  </si>
  <si>
    <t xml:space="preserve">Ádámkó István Csaba  </t>
  </si>
  <si>
    <t>0261-717180</t>
  </si>
  <si>
    <t>str. 1 Dec. 1918 nr. 2</t>
  </si>
  <si>
    <t>Dr. FRIGY Szabolcs-István nevelési igazgató - frigyszabi@yahoo.com, 0742261913</t>
  </si>
  <si>
    <t>Szalonta</t>
  </si>
  <si>
    <t>Arany János Iskolaközpont</t>
  </si>
  <si>
    <t xml:space="preserve">Mészár Julianna  </t>
  </si>
  <si>
    <t>0359-405134</t>
  </si>
  <si>
    <t>0259-405134</t>
  </si>
  <si>
    <t>str. 7 iunie 1944 nr. 2.</t>
  </si>
  <si>
    <t>Várad</t>
  </si>
  <si>
    <t>Ady Endre Líceum</t>
  </si>
  <si>
    <t xml:space="preserve">Vad Márta  </t>
  </si>
  <si>
    <t>0359-410587</t>
  </si>
  <si>
    <t>0259-431787</t>
  </si>
  <si>
    <t>str. Moscovei nr. 1</t>
  </si>
  <si>
    <t>Tódor Éva: 0770113627</t>
  </si>
  <si>
    <t>Lórántffy Zsuzsánna Református Gimnázium</t>
  </si>
  <si>
    <t>Zsíros Anikó</t>
  </si>
  <si>
    <t>str. Andrei Saguna 1.</t>
  </si>
  <si>
    <t>Zsíros Anikó: 0724493999</t>
  </si>
  <si>
    <t>Iosif Vulcan Főkollégium</t>
  </si>
  <si>
    <t>0359-410550</t>
  </si>
  <si>
    <t>str. Jean Calvin, nr.3</t>
  </si>
  <si>
    <t>Nagy Enikő - 0742314723</t>
  </si>
  <si>
    <t>Mihai Eminescu Pedagógiai Líceum</t>
  </si>
  <si>
    <t xml:space="preserve">Hochhauser Enikő  </t>
  </si>
  <si>
    <t>0259-430944</t>
  </si>
  <si>
    <t>0259-430945</t>
  </si>
  <si>
    <t>Str. Roman Ciorogariu nr. 18.</t>
  </si>
  <si>
    <t>Hochhauser Enikő 0742879853</t>
  </si>
  <si>
    <t>Szent László Római Katolikus Gimnázium</t>
  </si>
  <si>
    <t xml:space="preserve">Zalder Éva Mária  </t>
  </si>
  <si>
    <t>0259-413677</t>
  </si>
  <si>
    <t>0359-411121</t>
  </si>
  <si>
    <t>Partenie Cosma nr. 3-7</t>
  </si>
  <si>
    <t>Déva</t>
  </si>
  <si>
    <t>Téglás Gábor Iskolacsoport</t>
  </si>
  <si>
    <t xml:space="preserve">Kocsis Attila Levente  </t>
  </si>
  <si>
    <t>0254-228080</t>
  </si>
  <si>
    <t>aleea. Anemonelor nr. 57/A</t>
  </si>
  <si>
    <t>Kocsis Attila 0745892923</t>
  </si>
  <si>
    <t>Á</t>
  </si>
  <si>
    <t>Arad</t>
  </si>
  <si>
    <t>0257-210002</t>
  </si>
  <si>
    <t>0257-210151</t>
  </si>
  <si>
    <t>str. Vârful cu Dor nr. 22.</t>
  </si>
  <si>
    <t>Temesvár</t>
  </si>
  <si>
    <t>Bartók Béla Elméleti Líceum</t>
  </si>
  <si>
    <t xml:space="preserve">Dr. Erdei Ildikó  </t>
  </si>
  <si>
    <t>0256-493031</t>
  </si>
  <si>
    <t>0256-221273</t>
  </si>
  <si>
    <t xml:space="preserve">B-dul Regele Carol I 13. </t>
  </si>
  <si>
    <t>Erdei Ildikó  0723 162 440</t>
  </si>
  <si>
    <t xml:space="preserve">Jakab Ilona  </t>
  </si>
  <si>
    <t>0256-201986</t>
  </si>
  <si>
    <t>0256-295777</t>
  </si>
  <si>
    <t>P-ta Regina Maria 1.</t>
  </si>
  <si>
    <t>Titkárság</t>
  </si>
  <si>
    <t>Hadnagy Éva</t>
  </si>
  <si>
    <t>Aligazgató Asszony: Spier Tünde: 0724057563</t>
  </si>
  <si>
    <t>Csíky Gergely Főgimnázium</t>
  </si>
  <si>
    <t>gravlm_gravlm@yahoo.com","gravlm_gravlm@yahoo.com")</t>
  </si>
  <si>
    <t>secretarham@gmail.com","secretarham@gmail.com")</t>
  </si>
  <si>
    <t xml:space="preserve">licreformat@gmail.com </t>
  </si>
  <si>
    <t xml:space="preserve"> mindig hétfőre tervezzük őket, mert akkor van náluk csendes nap</t>
  </si>
  <si>
    <t>bara_lajos_istvan@yahoo.com</t>
  </si>
  <si>
    <t>Szalontai róbert: szalontair@yahoo.com, 0748050885</t>
  </si>
  <si>
    <t xml:space="preserve">Vigyünk vetítőt és hangfalat </t>
  </si>
  <si>
    <t xml:space="preserve"> </t>
  </si>
  <si>
    <t>liceulalimentar@gmail.com.</t>
  </si>
  <si>
    <t>Habermüller Eleonóra: habernori@yahoo.com, 0745325257</t>
  </si>
  <si>
    <t>Szamosújvári Magyar Tannyelvű Líceum</t>
  </si>
  <si>
    <t>Timsa Ildikó</t>
  </si>
  <si>
    <t>Strada Fermei nr.35</t>
  </si>
  <si>
    <t>Székely Melinda - 0723668730</t>
  </si>
  <si>
    <t>Fogadnak</t>
  </si>
  <si>
    <t>Pénteken felhívni</t>
  </si>
  <si>
    <t>I</t>
  </si>
  <si>
    <t>Ellenőrzés van náluk, kell találjunk egy másik időpontot</t>
  </si>
  <si>
    <t>Áttetették péntekre (nov.18), 11 órától</t>
  </si>
  <si>
    <t>Fogadnak-díszterem</t>
  </si>
  <si>
    <t>Pénteken viszahívni</t>
  </si>
  <si>
    <t>bodeagheorghe@gmail.com</t>
  </si>
  <si>
    <t>vibll@yahoo.com</t>
  </si>
  <si>
    <t>Pénteken visszahívni</t>
  </si>
  <si>
    <t>Hétfőn telefonálni</t>
  </si>
  <si>
    <t>Gerhardinum Római Katolikus Líceum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</si>
</sst>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</font>
    <font>
      <b/>
      <sz val="12"/>
      <color rgb="FFFFFFFF"/>
      <name val="Arial Narrow"/>
      <family val="2"/>
    </font>
    <font>
      <sz val="12"/>
      <color rgb="FF000000"/>
      <name val="Arial Narrow"/>
      <family val="2"/>
    </font>
    <font>
      <u/>
      <sz val="9"/>
      <color rgb="FF0000FF"/>
      <name val="Calibri"/>
      <family val="2"/>
    </font>
    <font>
      <u/>
      <sz val="12"/>
      <color rgb="FF000000"/>
      <name val="Arial Narrow"/>
      <family val="2"/>
    </font>
    <font>
      <u/>
      <sz val="9"/>
      <color rgb="FF0000FF"/>
      <name val="Calibri"/>
      <family val="2"/>
    </font>
    <font>
      <u/>
      <sz val="12"/>
      <color rgb="FF000000"/>
      <name val="Arial Narrow"/>
      <family val="2"/>
    </font>
    <font>
      <u/>
      <sz val="12"/>
      <color rgb="FF000000"/>
      <name val="Arial Narrow"/>
      <family val="2"/>
    </font>
    <font>
      <u/>
      <sz val="9"/>
      <color rgb="FF0000FF"/>
      <name val="Calibri"/>
      <family val="2"/>
    </font>
    <font>
      <u/>
      <sz val="12"/>
      <color rgb="FF000000"/>
      <name val="Arial Narrow"/>
      <family val="2"/>
    </font>
    <font>
      <u/>
      <sz val="9"/>
      <color rgb="FF0000FF"/>
      <name val="Calibri"/>
      <family val="2"/>
    </font>
    <font>
      <u/>
      <sz val="12"/>
      <color rgb="FF000000"/>
      <name val="Arial Narrow"/>
      <family val="2"/>
    </font>
    <font>
      <u/>
      <sz val="9"/>
      <color rgb="FF0000FF"/>
      <name val="Calibri"/>
      <family val="2"/>
    </font>
    <font>
      <u/>
      <sz val="12"/>
      <color rgb="FF000000"/>
      <name val="Arial Narrow"/>
      <family val="2"/>
    </font>
    <font>
      <u/>
      <sz val="12"/>
      <color rgb="FF000000"/>
      <name val="Arial Narrow"/>
      <family val="2"/>
    </font>
    <font>
      <u/>
      <sz val="9"/>
      <color rgb="FF0000FF"/>
      <name val="Calibri"/>
      <family val="2"/>
    </font>
    <font>
      <u/>
      <sz val="12"/>
      <color rgb="FF000000"/>
      <name val="Arial Narrow"/>
      <family val="2"/>
    </font>
    <font>
      <u/>
      <sz val="12"/>
      <color rgb="FF000000"/>
      <name val="Arial Narrow"/>
      <family val="2"/>
    </font>
    <font>
      <sz val="12"/>
      <color rgb="FF000000"/>
      <name val="Arial Narrow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6FA8DC"/>
        <bgColor rgb="FF6FA8DC"/>
      </patternFill>
    </fill>
    <fill>
      <patternFill patternType="solid">
        <fgColor rgb="FF76923C"/>
        <bgColor rgb="FF76923C"/>
      </patternFill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  <fill>
      <patternFill patternType="solid">
        <fgColor rgb="FFFF00FF"/>
        <bgColor rgb="FFFF00FF"/>
      </patternFill>
    </fill>
    <fill>
      <patternFill patternType="solid">
        <fgColor rgb="FF9FC5E8"/>
        <bgColor rgb="FF9FC5E8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20" fontId="2" fillId="7" borderId="5" xfId="0" applyNumberFormat="1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20" fontId="2" fillId="9" borderId="5" xfId="0" applyNumberFormat="1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0" fillId="0" borderId="0" xfId="0" applyFont="1"/>
    <xf numFmtId="0" fontId="2" fillId="4" borderId="5" xfId="0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2" fillId="8" borderId="5" xfId="0" applyNumberFormat="1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20" fillId="7" borderId="5" xfId="1" applyFont="1" applyFill="1" applyBorder="1" applyAlignment="1" applyProtection="1">
      <alignment horizontal="center" vertical="center" wrapText="1"/>
    </xf>
    <xf numFmtId="0" fontId="20" fillId="8" borderId="5" xfId="1" applyFont="1" applyFill="1" applyBorder="1" applyAlignment="1" applyProtection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20" fillId="9" borderId="5" xfId="1" applyFont="1" applyFill="1" applyBorder="1" applyAlignment="1" applyProtection="1">
      <alignment horizontal="center" vertical="center" wrapText="1"/>
    </xf>
    <xf numFmtId="0" fontId="19" fillId="5" borderId="5" xfId="1" applyFill="1" applyBorder="1" applyAlignment="1" applyProtection="1">
      <alignment horizontal="center" vertical="center" wrapText="1"/>
    </xf>
    <xf numFmtId="0" fontId="19" fillId="8" borderId="5" xfId="1" applyFill="1" applyBorder="1" applyAlignment="1" applyProtection="1">
      <alignment horizontal="center" vertical="center" wrapText="1"/>
    </xf>
    <xf numFmtId="0" fontId="19" fillId="6" borderId="5" xfId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thory_kvar@yahoo.com" TargetMode="External"/><Relationship Id="rId13" Type="http://schemas.openxmlformats.org/officeDocument/2006/relationships/hyperlink" Target="mailto:gsbasesti@yahoo.com" TargetMode="External"/><Relationship Id="rId18" Type="http://schemas.openxmlformats.org/officeDocument/2006/relationships/hyperlink" Target="mailto:liceulsacueni@gmail.com" TargetMode="External"/><Relationship Id="rId26" Type="http://schemas.openxmlformats.org/officeDocument/2006/relationships/hyperlink" Target="mailto:licartasatumare@yahoo.com" TargetMode="External"/><Relationship Id="rId39" Type="http://schemas.openxmlformats.org/officeDocument/2006/relationships/hyperlink" Target="mailto:bodeagheorghe@gmail.com" TargetMode="External"/><Relationship Id="rId3" Type="http://schemas.openxmlformats.org/officeDocument/2006/relationships/hyperlink" Target="mailto:info@kollegium.ro" TargetMode="External"/><Relationship Id="rId21" Type="http://schemas.openxmlformats.org/officeDocument/2006/relationships/hyperlink" Target="mailto:calasantius@yahoo.com" TargetMode="External"/><Relationship Id="rId34" Type="http://schemas.openxmlformats.org/officeDocument/2006/relationships/hyperlink" Target="mailto:csikyg@yahoo.com" TargetMode="External"/><Relationship Id="rId7" Type="http://schemas.openxmlformats.org/officeDocument/2006/relationships/hyperlink" Target="mailto:office@ogoga.ro" TargetMode="External"/><Relationship Id="rId12" Type="http://schemas.openxmlformats.org/officeDocument/2006/relationships/hyperlink" Target="mailto:pedagogic_zalau@yahoo.com" TargetMode="External"/><Relationship Id="rId17" Type="http://schemas.openxmlformats.org/officeDocument/2006/relationships/hyperlink" Target="mailto:liceul.unitarian@yahoo.com" TargetMode="External"/><Relationship Id="rId25" Type="http://schemas.openxmlformats.org/officeDocument/2006/relationships/hyperlink" Target="mailto:liceulalimentar@gmail.com." TargetMode="External"/><Relationship Id="rId33" Type="http://schemas.openxmlformats.org/officeDocument/2006/relationships/hyperlink" Target="mailto:itey_kal@yahoo.com" TargetMode="External"/><Relationship Id="rId38" Type="http://schemas.openxmlformats.org/officeDocument/2006/relationships/hyperlink" Target="mailto:bara_lajos_istvan@yahoo.com" TargetMode="External"/><Relationship Id="rId2" Type="http://schemas.openxmlformats.org/officeDocument/2006/relationships/hyperlink" Target="mailto:josikamiklos@yahoo.com" TargetMode="External"/><Relationship Id="rId16" Type="http://schemas.openxmlformats.org/officeDocument/2006/relationships/hyperlink" Target="mailto:bgk@bethlengabor.ro" TargetMode="External"/><Relationship Id="rId20" Type="http://schemas.openxmlformats.org/officeDocument/2006/relationships/hyperlink" Target="mailto:teoretic_carei@yahoo.com" TargetMode="External"/><Relationship Id="rId29" Type="http://schemas.openxmlformats.org/officeDocument/2006/relationships/hyperlink" Target="mailto:litadyendre@yahoo.co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andrei_muresanu_dej@yahoo.com" TargetMode="External"/><Relationship Id="rId6" Type="http://schemas.openxmlformats.org/officeDocument/2006/relationships/hyperlink" Target="mailto:brassai.samuel.cluj@gmail.com" TargetMode="External"/><Relationship Id="rId11" Type="http://schemas.openxmlformats.org/officeDocument/2006/relationships/hyperlink" Target="mailto:grupsj@yahoo.com" TargetMode="External"/><Relationship Id="rId24" Type="http://schemas.openxmlformats.org/officeDocument/2006/relationships/hyperlink" Target="mailto:liceulreformatsm@yahoo.com" TargetMode="External"/><Relationship Id="rId32" Type="http://schemas.openxmlformats.org/officeDocument/2006/relationships/hyperlink" Target="mailto:licromcat@rdslink.ro" TargetMode="External"/><Relationship Id="rId37" Type="http://schemas.openxmlformats.org/officeDocument/2006/relationships/hyperlink" Target="mailto:licreformat@gmail.com" TargetMode="External"/><Relationship Id="rId40" Type="http://schemas.openxmlformats.org/officeDocument/2006/relationships/hyperlink" Target="mailto:vibll@yahoo.com" TargetMode="External"/><Relationship Id="rId5" Type="http://schemas.openxmlformats.org/officeDocument/2006/relationships/hyperlink" Target="mailto:ghibu_cj@yahoo.com" TargetMode="External"/><Relationship Id="rId15" Type="http://schemas.openxmlformats.org/officeDocument/2006/relationships/hyperlink" Target="mailto:contact@leowey.ro" TargetMode="External"/><Relationship Id="rId23" Type="http://schemas.openxmlformats.org/officeDocument/2006/relationships/hyperlink" Target="mailto:kolcseyferenc@rocketmail.com" TargetMode="External"/><Relationship Id="rId28" Type="http://schemas.openxmlformats.org/officeDocument/2006/relationships/hyperlink" Target="mailto:gsaranyjanos@yahoo.com" TargetMode="External"/><Relationship Id="rId36" Type="http://schemas.openxmlformats.org/officeDocument/2006/relationships/hyperlink" Target="mailto:gerhardinum@yahoo.com" TargetMode="External"/><Relationship Id="rId10" Type="http://schemas.openxmlformats.org/officeDocument/2006/relationships/hyperlink" Target="mailto:cnsb_simleu@yahoo.com" TargetMode="External"/><Relationship Id="rId19" Type="http://schemas.openxmlformats.org/officeDocument/2006/relationships/hyperlink" Target="mailto:gshorvathjanosik@yahoo.com" TargetMode="External"/><Relationship Id="rId31" Type="http://schemas.openxmlformats.org/officeDocument/2006/relationships/hyperlink" Target="mailto:cn.eminescu@yahoo.com" TargetMode="External"/><Relationship Id="rId4" Type="http://schemas.openxmlformats.org/officeDocument/2006/relationships/hyperlink" Target="mailto:apaczaicj@gmail.com" TargetMode="External"/><Relationship Id="rId9" Type="http://schemas.openxmlformats.org/officeDocument/2006/relationships/hyperlink" Target="mailto:liceulreformat@yahoo.com" TargetMode="External"/><Relationship Id="rId14" Type="http://schemas.openxmlformats.org/officeDocument/2006/relationships/hyperlink" Target="mailto:nlaszlo1@yahoo.com" TargetMode="External"/><Relationship Id="rId22" Type="http://schemas.openxmlformats.org/officeDocument/2006/relationships/hyperlink" Target="mailto:gravlm_gravlm@yahoo.com%22,%22gravlm_gravlm@yahoo.com%22)" TargetMode="External"/><Relationship Id="rId27" Type="http://schemas.openxmlformats.org/officeDocument/2006/relationships/hyperlink" Target="mailto:secretarham@gmail.com%22,%22secretarham@gmail.com%22)" TargetMode="External"/><Relationship Id="rId30" Type="http://schemas.openxmlformats.org/officeDocument/2006/relationships/hyperlink" Target="mailto:pedagogic_vulcan@yahoo.com" TargetMode="External"/><Relationship Id="rId35" Type="http://schemas.openxmlformats.org/officeDocument/2006/relationships/hyperlink" Target="mailto:bartok@bartok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topLeftCell="A25" workbookViewId="0">
      <selection activeCell="D5" sqref="D5:D39"/>
    </sheetView>
  </sheetViews>
  <sheetFormatPr defaultColWidth="15.140625" defaultRowHeight="15" customHeight="1" x14ac:dyDescent="0.25"/>
  <cols>
    <col min="1" max="1" width="16.7109375" customWidth="1"/>
    <col min="2" max="2" width="40.42578125" customWidth="1"/>
    <col min="3" max="3" width="20.7109375" customWidth="1"/>
    <col min="4" max="4" width="13.42578125" customWidth="1"/>
    <col min="5" max="5" width="10" customWidth="1"/>
    <col min="6" max="6" width="5.42578125" hidden="1" customWidth="1"/>
    <col min="7" max="7" width="34.140625" customWidth="1"/>
    <col min="8" max="8" width="35.7109375" customWidth="1"/>
    <col min="9" max="9" width="14.140625" customWidth="1"/>
    <col min="10" max="10" width="5.28515625" customWidth="1"/>
    <col min="11" max="11" width="6.140625" customWidth="1"/>
    <col min="12" max="12" width="7.28515625" customWidth="1"/>
    <col min="13" max="13" width="15.42578125" customWidth="1"/>
    <col min="14" max="14" width="35.85546875" customWidth="1"/>
    <col min="15" max="23" width="6.140625" customWidth="1"/>
    <col min="24" max="25" width="13.28515625" customWidth="1"/>
  </cols>
  <sheetData>
    <row r="1" spans="1:25" ht="15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13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47.25" x14ac:dyDescent="0.25">
      <c r="A2" s="6" t="s">
        <v>14</v>
      </c>
      <c r="B2" s="12" t="s">
        <v>251</v>
      </c>
      <c r="C2" s="12" t="s">
        <v>252</v>
      </c>
      <c r="D2" s="12" t="s">
        <v>28</v>
      </c>
      <c r="E2" s="12"/>
      <c r="F2" s="12"/>
      <c r="G2" s="8"/>
      <c r="H2" s="12" t="s">
        <v>253</v>
      </c>
      <c r="I2" s="9" t="s">
        <v>254</v>
      </c>
      <c r="J2" s="10">
        <v>14</v>
      </c>
      <c r="K2" s="10">
        <v>9</v>
      </c>
      <c r="L2" s="10" t="s">
        <v>16</v>
      </c>
      <c r="M2" s="10" t="s">
        <v>255</v>
      </c>
      <c r="N2" s="10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ht="31.5" customHeight="1" x14ac:dyDescent="0.25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11" t="str">
        <f>HYPERLINK("mailto:andrei_muresanu_dej@yahoo.com","andrei_muresanu_dej@yahoo.com")</f>
        <v>andrei_muresanu_dej@yahoo.com</v>
      </c>
      <c r="H3" s="7" t="s">
        <v>23</v>
      </c>
      <c r="I3" s="9" t="s">
        <v>24</v>
      </c>
      <c r="J3" s="10">
        <v>14</v>
      </c>
      <c r="K3" s="7">
        <v>11</v>
      </c>
      <c r="L3" s="7" t="s">
        <v>16</v>
      </c>
      <c r="M3" s="12" t="s">
        <v>256</v>
      </c>
      <c r="N3" s="12" t="s">
        <v>246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1.5" customHeight="1" x14ac:dyDescent="0.25">
      <c r="A4" s="6" t="s">
        <v>25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29</v>
      </c>
      <c r="G4" s="8" t="str">
        <f>HYPERLINK("mailto:josikamiklos@yahoo.com","josikamiklos@yahoo.com")</f>
        <v>josikamiklos@yahoo.com</v>
      </c>
      <c r="H4" s="7" t="s">
        <v>30</v>
      </c>
      <c r="I4" s="9" t="s">
        <v>31</v>
      </c>
      <c r="J4" s="10">
        <v>14</v>
      </c>
      <c r="K4" s="7">
        <v>14</v>
      </c>
      <c r="L4" s="12" t="s">
        <v>257</v>
      </c>
      <c r="M4" s="12" t="s">
        <v>255</v>
      </c>
      <c r="N4" s="12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26" customHeight="1" x14ac:dyDescent="0.25">
      <c r="A5" s="6" t="s">
        <v>32</v>
      </c>
      <c r="B5" s="7" t="s">
        <v>33</v>
      </c>
      <c r="C5" s="7" t="s">
        <v>34</v>
      </c>
      <c r="D5" s="7" t="s">
        <v>35</v>
      </c>
      <c r="E5" s="7" t="s">
        <v>36</v>
      </c>
      <c r="F5" s="7" t="s">
        <v>36</v>
      </c>
      <c r="G5" s="11" t="str">
        <f>HYPERLINK("mailto:info@kollegium.ro","info@kollegium.ro")</f>
        <v>info@kollegium.ro</v>
      </c>
      <c r="H5" s="7" t="s">
        <v>37</v>
      </c>
      <c r="I5" s="9" t="s">
        <v>38</v>
      </c>
      <c r="J5" s="10">
        <v>14</v>
      </c>
      <c r="K5" s="7">
        <v>13</v>
      </c>
      <c r="L5" s="7" t="s">
        <v>39</v>
      </c>
      <c r="M5" s="12" t="s">
        <v>244</v>
      </c>
      <c r="N5" s="7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63" x14ac:dyDescent="0.25">
      <c r="A6" s="13" t="s">
        <v>32</v>
      </c>
      <c r="B6" s="14" t="s">
        <v>40</v>
      </c>
      <c r="C6" s="14" t="s">
        <v>41</v>
      </c>
      <c r="D6" s="14" t="s">
        <v>35</v>
      </c>
      <c r="E6" s="14" t="s">
        <v>42</v>
      </c>
      <c r="F6" s="14" t="s">
        <v>43</v>
      </c>
      <c r="G6" s="15" t="str">
        <f>HYPERLINK("mailto:apaczaicj@gmail.com","apaczaicj@gmail.com")</f>
        <v>apaczaicj@gmail.com</v>
      </c>
      <c r="H6" s="14" t="s">
        <v>44</v>
      </c>
      <c r="I6" s="16" t="s">
        <v>45</v>
      </c>
      <c r="J6" s="14">
        <v>15</v>
      </c>
      <c r="K6" s="14" t="s">
        <v>46</v>
      </c>
      <c r="L6" s="14" t="s">
        <v>16</v>
      </c>
      <c r="M6" s="19" t="s">
        <v>258</v>
      </c>
      <c r="N6" s="14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1.5" customHeight="1" x14ac:dyDescent="0.25">
      <c r="A7" s="13" t="s">
        <v>32</v>
      </c>
      <c r="B7" s="14" t="s">
        <v>47</v>
      </c>
      <c r="C7" s="17" t="s">
        <v>48</v>
      </c>
      <c r="D7" s="17" t="s">
        <v>15</v>
      </c>
      <c r="E7" s="14" t="s">
        <v>49</v>
      </c>
      <c r="F7" s="14"/>
      <c r="G7" s="15" t="str">
        <f>HYPERLINK("mailto:ghibu_cj@yahoo.com","ghibu_cj@yahoo.com")</f>
        <v>ghibu_cj@yahoo.com</v>
      </c>
      <c r="H7" s="14" t="s">
        <v>50</v>
      </c>
      <c r="I7" s="16" t="s">
        <v>51</v>
      </c>
      <c r="J7" s="19">
        <v>15</v>
      </c>
      <c r="K7" s="14">
        <v>11</v>
      </c>
      <c r="L7" s="14" t="s">
        <v>16</v>
      </c>
      <c r="M7" s="19"/>
      <c r="N7" s="14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 x14ac:dyDescent="0.25">
      <c r="A8" s="13" t="s">
        <v>32</v>
      </c>
      <c r="B8" s="14" t="s">
        <v>52</v>
      </c>
      <c r="C8" s="14" t="s">
        <v>53</v>
      </c>
      <c r="D8" s="14" t="s">
        <v>28</v>
      </c>
      <c r="E8" s="14" t="s">
        <v>54</v>
      </c>
      <c r="F8" s="14" t="s">
        <v>55</v>
      </c>
      <c r="G8" s="18" t="str">
        <f>HYPERLINK("mailto:brassai.samuel.cluj@gmail.com","brassai.samuel.cluj@gmail.com")</f>
        <v>brassai.samuel.cluj@gmail.com</v>
      </c>
      <c r="H8" s="14" t="s">
        <v>56</v>
      </c>
      <c r="I8" s="16" t="s">
        <v>57</v>
      </c>
      <c r="J8" s="19">
        <v>15</v>
      </c>
      <c r="K8" s="14">
        <v>9</v>
      </c>
      <c r="L8" s="14" t="s">
        <v>39</v>
      </c>
      <c r="M8" s="19" t="s">
        <v>255</v>
      </c>
      <c r="N8" s="14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63" x14ac:dyDescent="0.25">
      <c r="A9" s="13" t="s">
        <v>58</v>
      </c>
      <c r="B9" s="14" t="s">
        <v>59</v>
      </c>
      <c r="C9" s="14" t="s">
        <v>60</v>
      </c>
      <c r="D9" s="14" t="s">
        <v>15</v>
      </c>
      <c r="E9" s="14">
        <v>264354358</v>
      </c>
      <c r="F9" s="14" t="s">
        <v>61</v>
      </c>
      <c r="G9" s="18" t="str">
        <f>HYPERLINK("mailto:office@ogoga.ro","office@ogoga.ro ")</f>
        <v xml:space="preserve">office@ogoga.ro </v>
      </c>
      <c r="H9" s="14" t="s">
        <v>62</v>
      </c>
      <c r="I9" s="16" t="s">
        <v>63</v>
      </c>
      <c r="J9" s="19"/>
      <c r="K9" s="14"/>
      <c r="L9" s="19" t="s">
        <v>257</v>
      </c>
      <c r="M9" s="19" t="s">
        <v>259</v>
      </c>
      <c r="N9" s="19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31.5" customHeight="1" x14ac:dyDescent="0.25">
      <c r="A10" s="13" t="s">
        <v>32</v>
      </c>
      <c r="B10" s="14" t="s">
        <v>64</v>
      </c>
      <c r="C10" s="14" t="s">
        <v>65</v>
      </c>
      <c r="D10" s="14" t="s">
        <v>28</v>
      </c>
      <c r="E10" s="14" t="s">
        <v>66</v>
      </c>
      <c r="F10" s="14" t="s">
        <v>66</v>
      </c>
      <c r="G10" s="18" t="str">
        <f>HYPERLINK("mailto:bathory_kvar@yahoo.com","bathory_kvar@yahoo.com")</f>
        <v>bathory_kvar@yahoo.com</v>
      </c>
      <c r="H10" s="14" t="s">
        <v>67</v>
      </c>
      <c r="I10" s="16" t="s">
        <v>68</v>
      </c>
      <c r="J10" s="19">
        <v>15</v>
      </c>
      <c r="K10" s="63">
        <v>11</v>
      </c>
      <c r="L10" s="64" t="s">
        <v>39</v>
      </c>
      <c r="M10" s="19" t="s">
        <v>260</v>
      </c>
      <c r="N10" s="19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94.5" customHeight="1" x14ac:dyDescent="0.25">
      <c r="A11" s="20" t="s">
        <v>69</v>
      </c>
      <c r="B11" s="21" t="s">
        <v>70</v>
      </c>
      <c r="C11" s="21" t="s">
        <v>71</v>
      </c>
      <c r="D11" s="21" t="s">
        <v>35</v>
      </c>
      <c r="E11" s="21" t="s">
        <v>72</v>
      </c>
      <c r="F11" s="21"/>
      <c r="G11" s="22" t="str">
        <f>HYPERLINK("mailto:liceulreformat@yahoo.com","liceulreformat@yahoo.com")</f>
        <v>liceulreformat@yahoo.com</v>
      </c>
      <c r="H11" s="65" t="s">
        <v>73</v>
      </c>
      <c r="I11" s="23" t="s">
        <v>74</v>
      </c>
      <c r="J11" s="21">
        <v>16</v>
      </c>
      <c r="K11" s="21">
        <v>9</v>
      </c>
      <c r="L11" s="24" t="s">
        <v>16</v>
      </c>
      <c r="M11" s="82" t="s">
        <v>245</v>
      </c>
      <c r="N11" s="24" t="s">
        <v>261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31.5" customHeight="1" x14ac:dyDescent="0.25">
      <c r="A12" s="20" t="s">
        <v>75</v>
      </c>
      <c r="B12" s="21" t="s">
        <v>76</v>
      </c>
      <c r="C12" s="21" t="s">
        <v>77</v>
      </c>
      <c r="D12" s="21" t="s">
        <v>78</v>
      </c>
      <c r="E12" s="21" t="s">
        <v>79</v>
      </c>
      <c r="F12" s="21" t="s">
        <v>80</v>
      </c>
      <c r="G12" s="25" t="str">
        <f>HYPERLINK("mailto:cnsb_simleu@yahoo.com","cnsb_simleu@yahoo.com")</f>
        <v>cnsb_simleu@yahoo.com</v>
      </c>
      <c r="H12" s="21" t="s">
        <v>81</v>
      </c>
      <c r="I12" s="66" t="s">
        <v>82</v>
      </c>
      <c r="J12" s="24">
        <v>16</v>
      </c>
      <c r="K12" s="21">
        <v>12</v>
      </c>
      <c r="L12" s="24" t="s">
        <v>257</v>
      </c>
      <c r="M12" s="65" t="s">
        <v>83</v>
      </c>
      <c r="N12" s="24" t="s">
        <v>247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1.5" customHeight="1" x14ac:dyDescent="0.25">
      <c r="A13" s="20" t="s">
        <v>75</v>
      </c>
      <c r="B13" s="21" t="s">
        <v>84</v>
      </c>
      <c r="C13" s="21"/>
      <c r="D13" s="21"/>
      <c r="E13" s="21" t="s">
        <v>85</v>
      </c>
      <c r="F13" s="21" t="s">
        <v>85</v>
      </c>
      <c r="G13" s="22" t="str">
        <f>HYPERLINK("mailto:grupsj@yahoo.com","grupsj@yahoo.com")</f>
        <v>grupsj@yahoo.com</v>
      </c>
      <c r="H13" s="21" t="s">
        <v>86</v>
      </c>
      <c r="I13" s="23" t="s">
        <v>87</v>
      </c>
      <c r="J13" s="24">
        <v>16</v>
      </c>
      <c r="K13" s="21">
        <v>14</v>
      </c>
      <c r="L13" s="24" t="s">
        <v>257</v>
      </c>
      <c r="M13" s="21"/>
      <c r="N13" s="21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47.25" customHeight="1" x14ac:dyDescent="0.25">
      <c r="A14" s="20" t="s">
        <v>69</v>
      </c>
      <c r="B14" s="21" t="s">
        <v>88</v>
      </c>
      <c r="C14" s="21" t="s">
        <v>89</v>
      </c>
      <c r="D14" s="21" t="s">
        <v>15</v>
      </c>
      <c r="E14" s="21" t="s">
        <v>90</v>
      </c>
      <c r="F14" s="21" t="s">
        <v>91</v>
      </c>
      <c r="G14" s="22" t="str">
        <f>HYPERLINK("mailto:pedagogic_zalau@yahoo.com","pedagogic_zalau@yahoo.com")</f>
        <v>pedagogic_zalau@yahoo.com</v>
      </c>
      <c r="H14" s="21" t="s">
        <v>92</v>
      </c>
      <c r="I14" s="23" t="s">
        <v>93</v>
      </c>
      <c r="J14" s="24">
        <v>16</v>
      </c>
      <c r="K14" s="21">
        <v>11</v>
      </c>
      <c r="L14" s="24" t="s">
        <v>16</v>
      </c>
      <c r="M14" s="24" t="s">
        <v>255</v>
      </c>
      <c r="N14" s="21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31.5" customHeight="1" x14ac:dyDescent="0.25">
      <c r="A15" s="20" t="s">
        <v>94</v>
      </c>
      <c r="B15" s="21" t="s">
        <v>95</v>
      </c>
      <c r="C15" s="24" t="s">
        <v>96</v>
      </c>
      <c r="D15" s="21" t="s">
        <v>78</v>
      </c>
      <c r="E15" s="21" t="s">
        <v>97</v>
      </c>
      <c r="F15" s="21" t="s">
        <v>98</v>
      </c>
      <c r="G15" s="22" t="str">
        <f>HYPERLINK("mailto:gsbasesti@yahoo.com","gsbasesti@yahoo.com")</f>
        <v>gsbasesti@yahoo.com</v>
      </c>
      <c r="H15" s="21" t="s">
        <v>99</v>
      </c>
      <c r="I15" s="66" t="s">
        <v>100</v>
      </c>
      <c r="J15" s="24">
        <v>16</v>
      </c>
      <c r="K15" s="21">
        <v>12</v>
      </c>
      <c r="L15" s="21" t="s">
        <v>39</v>
      </c>
      <c r="M15" s="24" t="s">
        <v>255</v>
      </c>
      <c r="N15" s="82" t="s">
        <v>262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63" customHeight="1" x14ac:dyDescent="0.25">
      <c r="A16" s="26" t="s">
        <v>101</v>
      </c>
      <c r="B16" s="27" t="s">
        <v>102</v>
      </c>
      <c r="C16" s="27" t="s">
        <v>103</v>
      </c>
      <c r="D16" s="27" t="s">
        <v>28</v>
      </c>
      <c r="E16" s="27" t="s">
        <v>104</v>
      </c>
      <c r="F16" s="27"/>
      <c r="G16" s="28" t="str">
        <f>HYPERLINK("mailto:nlaszlo1@yahoo.com","nlaszlo1@yahoo.com")</f>
        <v>nlaszlo1@yahoo.com</v>
      </c>
      <c r="H16" s="27" t="s">
        <v>105</v>
      </c>
      <c r="I16" s="29" t="s">
        <v>106</v>
      </c>
      <c r="J16" s="27">
        <v>17</v>
      </c>
      <c r="K16" s="27">
        <v>9</v>
      </c>
      <c r="L16" s="30" t="s">
        <v>257</v>
      </c>
      <c r="M16" s="84" t="s">
        <v>263</v>
      </c>
      <c r="N16" s="67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1.5" customHeight="1" x14ac:dyDescent="0.25">
      <c r="A17" s="26" t="s">
        <v>107</v>
      </c>
      <c r="B17" s="27" t="s">
        <v>108</v>
      </c>
      <c r="C17" s="27" t="s">
        <v>109</v>
      </c>
      <c r="D17" s="27" t="s">
        <v>28</v>
      </c>
      <c r="E17" s="27" t="s">
        <v>110</v>
      </c>
      <c r="F17" s="27"/>
      <c r="G17" s="28" t="str">
        <f>HYPERLINK("mailto:contact@leowey.ro","contact@leowey.ro ")</f>
        <v xml:space="preserve">contact@leowey.ro </v>
      </c>
      <c r="H17" s="27" t="s">
        <v>111</v>
      </c>
      <c r="I17" s="29"/>
      <c r="J17" s="30">
        <v>17</v>
      </c>
      <c r="K17" s="27">
        <v>13</v>
      </c>
      <c r="L17" s="30" t="s">
        <v>257</v>
      </c>
      <c r="M17" s="30" t="s">
        <v>255</v>
      </c>
      <c r="N17" s="30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94.5" customHeight="1" x14ac:dyDescent="0.25">
      <c r="A18" s="26" t="s">
        <v>112</v>
      </c>
      <c r="B18" s="27" t="s">
        <v>113</v>
      </c>
      <c r="C18" s="27" t="s">
        <v>114</v>
      </c>
      <c r="D18" s="27" t="s">
        <v>28</v>
      </c>
      <c r="E18" s="27" t="s">
        <v>115</v>
      </c>
      <c r="F18" s="27"/>
      <c r="G18" s="31" t="str">
        <f>HYPERLINK("mailto:bgk@bethlengabor.ro","bgk@bethlengabor.ro")</f>
        <v>bgk@bethlengabor.ro</v>
      </c>
      <c r="H18" s="27" t="s">
        <v>116</v>
      </c>
      <c r="I18" s="29" t="s">
        <v>117</v>
      </c>
      <c r="J18" s="30">
        <v>17</v>
      </c>
      <c r="K18" s="27">
        <v>10</v>
      </c>
      <c r="L18" s="27" t="s">
        <v>16</v>
      </c>
      <c r="M18" s="30" t="s">
        <v>264</v>
      </c>
      <c r="N18" s="2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1.5" customHeight="1" x14ac:dyDescent="0.25">
      <c r="A19" s="26" t="s">
        <v>32</v>
      </c>
      <c r="B19" s="27" t="s">
        <v>118</v>
      </c>
      <c r="C19" s="27" t="s">
        <v>119</v>
      </c>
      <c r="D19" s="27" t="s">
        <v>28</v>
      </c>
      <c r="E19" s="27" t="s">
        <v>120</v>
      </c>
      <c r="F19" s="27" t="s">
        <v>120</v>
      </c>
      <c r="G19" s="28" t="str">
        <f>HYPERLINK("mailto:liceul.unitarian@yahoo.com","liceul.unitarian@yahoo.com")</f>
        <v>liceul.unitarian@yahoo.com</v>
      </c>
      <c r="H19" s="27" t="s">
        <v>121</v>
      </c>
      <c r="I19" s="29" t="s">
        <v>122</v>
      </c>
      <c r="J19" s="30">
        <v>17</v>
      </c>
      <c r="K19" s="27">
        <v>10</v>
      </c>
      <c r="L19" s="27" t="s">
        <v>39</v>
      </c>
      <c r="M19" s="30" t="s">
        <v>265</v>
      </c>
      <c r="N19" s="27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31.5" customHeight="1" x14ac:dyDescent="0.25">
      <c r="A20" s="32" t="s">
        <v>123</v>
      </c>
      <c r="B20" s="33" t="s">
        <v>124</v>
      </c>
      <c r="C20" s="34" t="s">
        <v>125</v>
      </c>
      <c r="D20" s="34" t="s">
        <v>78</v>
      </c>
      <c r="E20" s="33" t="s">
        <v>126</v>
      </c>
      <c r="F20" s="33" t="s">
        <v>126</v>
      </c>
      <c r="G20" s="35" t="str">
        <f>HYPERLINK("mailto:liceulsacueni@gmail.com","liceulsacueni@gmail.com")</f>
        <v>liceulsacueni@gmail.com</v>
      </c>
      <c r="H20" s="33" t="s">
        <v>127</v>
      </c>
      <c r="I20" s="76" t="s">
        <v>128</v>
      </c>
      <c r="J20" s="33">
        <v>21</v>
      </c>
      <c r="K20" s="33">
        <v>10</v>
      </c>
      <c r="L20" s="34" t="s">
        <v>257</v>
      </c>
      <c r="M20" s="77" t="s">
        <v>255</v>
      </c>
      <c r="N20" s="33" t="s">
        <v>129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31.5" customHeight="1" x14ac:dyDescent="0.25">
      <c r="A21" s="32" t="s">
        <v>130</v>
      </c>
      <c r="B21" s="34" t="s">
        <v>131</v>
      </c>
      <c r="C21" s="33" t="s">
        <v>132</v>
      </c>
      <c r="D21" s="33" t="s">
        <v>28</v>
      </c>
      <c r="E21" s="33" t="s">
        <v>133</v>
      </c>
      <c r="F21" s="33" t="s">
        <v>134</v>
      </c>
      <c r="G21" s="35" t="str">
        <f>HYPERLINK("mailto:gshorvathjanosik@yahoo.com","gshorvathjanosik@yahoo.com")</f>
        <v>gshorvathjanosik@yahoo.com</v>
      </c>
      <c r="H21" s="33" t="s">
        <v>135</v>
      </c>
      <c r="I21" s="36" t="s">
        <v>136</v>
      </c>
      <c r="J21" s="34">
        <v>21</v>
      </c>
      <c r="K21" s="37">
        <v>0.52083333333333337</v>
      </c>
      <c r="L21" s="34" t="s">
        <v>257</v>
      </c>
      <c r="M21" s="34"/>
      <c r="N21" s="33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31.5" customHeight="1" x14ac:dyDescent="0.25">
      <c r="A22" s="32" t="s">
        <v>137</v>
      </c>
      <c r="B22" s="33" t="s">
        <v>138</v>
      </c>
      <c r="C22" s="33" t="s">
        <v>139</v>
      </c>
      <c r="D22" s="33" t="s">
        <v>35</v>
      </c>
      <c r="E22" s="33" t="s">
        <v>140</v>
      </c>
      <c r="F22" s="33" t="s">
        <v>141</v>
      </c>
      <c r="G22" s="35" t="str">
        <f>HYPERLINK("mailto:teoretic_carei@yahoo.com","teoretic_carei@yahoo.com")</f>
        <v>teoretic_carei@yahoo.com</v>
      </c>
      <c r="H22" s="33" t="s">
        <v>142</v>
      </c>
      <c r="I22" s="36" t="s">
        <v>143</v>
      </c>
      <c r="J22" s="34">
        <v>21</v>
      </c>
      <c r="K22" s="33">
        <v>10</v>
      </c>
      <c r="L22" s="33" t="s">
        <v>16</v>
      </c>
      <c r="M22" s="34"/>
      <c r="N22" s="3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47.25" customHeight="1" x14ac:dyDescent="0.25">
      <c r="A23" s="32" t="s">
        <v>137</v>
      </c>
      <c r="B23" s="34" t="s">
        <v>144</v>
      </c>
      <c r="C23" s="34" t="s">
        <v>145</v>
      </c>
      <c r="D23" s="34" t="s">
        <v>28</v>
      </c>
      <c r="E23" s="33" t="s">
        <v>146</v>
      </c>
      <c r="F23" s="33" t="s">
        <v>147</v>
      </c>
      <c r="G23" s="38" t="str">
        <f>HYPERLINK("mailto:calasantius@yahoo.com","calasantius@yahoo.com")</f>
        <v>calasantius@yahoo.com</v>
      </c>
      <c r="H23" s="33" t="s">
        <v>148</v>
      </c>
      <c r="I23" s="76" t="s">
        <v>149</v>
      </c>
      <c r="J23" s="34">
        <v>21</v>
      </c>
      <c r="K23" s="33">
        <v>12</v>
      </c>
      <c r="L23" s="33" t="s">
        <v>16</v>
      </c>
      <c r="M23" s="77"/>
      <c r="N23" s="33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31.5" customHeight="1" x14ac:dyDescent="0.25">
      <c r="A24" s="32" t="s">
        <v>150</v>
      </c>
      <c r="B24" s="34" t="s">
        <v>151</v>
      </c>
      <c r="C24" s="34" t="s">
        <v>152</v>
      </c>
      <c r="D24" s="33" t="s">
        <v>15</v>
      </c>
      <c r="E24" s="33" t="s">
        <v>153</v>
      </c>
      <c r="F24" s="33" t="s">
        <v>153</v>
      </c>
      <c r="G24" s="78" t="s">
        <v>241</v>
      </c>
      <c r="H24" s="33" t="s">
        <v>154</v>
      </c>
      <c r="I24" s="76" t="s">
        <v>155</v>
      </c>
      <c r="J24" s="34">
        <v>21</v>
      </c>
      <c r="K24" s="34">
        <v>12</v>
      </c>
      <c r="L24" s="33" t="s">
        <v>39</v>
      </c>
      <c r="M24" s="34"/>
      <c r="N24" s="33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31.5" customHeight="1" x14ac:dyDescent="0.25">
      <c r="A25" s="39" t="s">
        <v>156</v>
      </c>
      <c r="B25" s="43" t="s">
        <v>157</v>
      </c>
      <c r="C25" s="40" t="s">
        <v>158</v>
      </c>
      <c r="D25" s="40" t="s">
        <v>28</v>
      </c>
      <c r="E25" s="40" t="s">
        <v>159</v>
      </c>
      <c r="F25" s="40" t="s">
        <v>160</v>
      </c>
      <c r="G25" s="41" t="str">
        <f>HYPERLINK("mailto:kolcseyferenc@rocketmail.com","kolcseyferenc@rocketmail.com")</f>
        <v>kolcseyferenc@rocketmail.com</v>
      </c>
      <c r="H25" s="40" t="s">
        <v>161</v>
      </c>
      <c r="I25" s="70" t="s">
        <v>162</v>
      </c>
      <c r="J25" s="40">
        <v>22</v>
      </c>
      <c r="K25" s="40">
        <v>9</v>
      </c>
      <c r="L25" s="40" t="s">
        <v>16</v>
      </c>
      <c r="M25" s="43"/>
      <c r="N25" s="40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31.5" customHeight="1" x14ac:dyDescent="0.25">
      <c r="A26" s="39" t="s">
        <v>156</v>
      </c>
      <c r="B26" s="40" t="s">
        <v>163</v>
      </c>
      <c r="C26" s="40" t="s">
        <v>164</v>
      </c>
      <c r="D26" s="40" t="s">
        <v>28</v>
      </c>
      <c r="E26" s="40" t="s">
        <v>165</v>
      </c>
      <c r="F26" s="40" t="s">
        <v>165</v>
      </c>
      <c r="G26" s="41" t="str">
        <f>HYPERLINK("mailto:liceulreformatsm@yahoo.com","liceulreformatsm@yahoo.com")</f>
        <v>liceulreformatsm@yahoo.com</v>
      </c>
      <c r="H26" s="43" t="s">
        <v>166</v>
      </c>
      <c r="I26" s="70" t="s">
        <v>167</v>
      </c>
      <c r="J26" s="43">
        <v>22</v>
      </c>
      <c r="K26" s="40">
        <v>11</v>
      </c>
      <c r="L26" s="40" t="s">
        <v>16</v>
      </c>
      <c r="M26" s="43"/>
      <c r="N26" s="40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47.25" customHeight="1" x14ac:dyDescent="0.25">
      <c r="A27" s="39" t="s">
        <v>156</v>
      </c>
      <c r="B27" s="43" t="s">
        <v>168</v>
      </c>
      <c r="C27" s="40" t="s">
        <v>169</v>
      </c>
      <c r="D27" s="40" t="s">
        <v>15</v>
      </c>
      <c r="E27" s="40" t="s">
        <v>170</v>
      </c>
      <c r="F27" s="40" t="s">
        <v>170</v>
      </c>
      <c r="G27" s="83" t="s">
        <v>249</v>
      </c>
      <c r="H27" s="40" t="s">
        <v>171</v>
      </c>
      <c r="I27" s="42" t="s">
        <v>172</v>
      </c>
      <c r="J27" s="43">
        <v>22</v>
      </c>
      <c r="K27" s="40">
        <v>9</v>
      </c>
      <c r="L27" s="40" t="s">
        <v>39</v>
      </c>
      <c r="M27" s="69" t="s">
        <v>248</v>
      </c>
      <c r="N27" s="43" t="s">
        <v>250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63" customHeight="1" x14ac:dyDescent="0.25">
      <c r="A28" s="39" t="s">
        <v>156</v>
      </c>
      <c r="B28" s="40" t="s">
        <v>173</v>
      </c>
      <c r="C28" s="43" t="s">
        <v>174</v>
      </c>
      <c r="D28" s="40"/>
      <c r="E28" s="40" t="s">
        <v>175</v>
      </c>
      <c r="F28" s="40" t="s">
        <v>175</v>
      </c>
      <c r="G28" s="41" t="str">
        <f>HYPERLINK("mailto:licartasatumare@yahoo.com","licartasatumare@yahoo.com")</f>
        <v>licartasatumare@yahoo.com</v>
      </c>
      <c r="H28" s="40" t="s">
        <v>176</v>
      </c>
      <c r="I28" s="42" t="s">
        <v>177</v>
      </c>
      <c r="J28" s="43">
        <v>22</v>
      </c>
      <c r="K28" s="40">
        <v>11</v>
      </c>
      <c r="L28" s="40" t="s">
        <v>39</v>
      </c>
      <c r="M28" s="40"/>
      <c r="N28" s="40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47.25" customHeight="1" x14ac:dyDescent="0.25">
      <c r="A29" s="39" t="s">
        <v>156</v>
      </c>
      <c r="B29" s="43" t="s">
        <v>178</v>
      </c>
      <c r="C29" s="40" t="s">
        <v>179</v>
      </c>
      <c r="D29" s="40" t="s">
        <v>35</v>
      </c>
      <c r="E29" s="40" t="s">
        <v>180</v>
      </c>
      <c r="F29" s="40" t="s">
        <v>180</v>
      </c>
      <c r="G29" s="79" t="s">
        <v>242</v>
      </c>
      <c r="H29" s="40" t="s">
        <v>181</v>
      </c>
      <c r="I29" s="70" t="s">
        <v>182</v>
      </c>
      <c r="J29" s="43">
        <v>22</v>
      </c>
      <c r="K29" s="68">
        <v>12</v>
      </c>
      <c r="L29" s="43" t="s">
        <v>257</v>
      </c>
      <c r="M29" s="69"/>
      <c r="N29" s="40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31.5" customHeight="1" x14ac:dyDescent="0.25">
      <c r="A30" s="44" t="s">
        <v>183</v>
      </c>
      <c r="B30" s="71" t="s">
        <v>184</v>
      </c>
      <c r="C30" s="45" t="s">
        <v>185</v>
      </c>
      <c r="D30" s="45" t="s">
        <v>28</v>
      </c>
      <c r="E30" s="45" t="s">
        <v>186</v>
      </c>
      <c r="F30" s="45" t="s">
        <v>187</v>
      </c>
      <c r="G30" s="46" t="str">
        <f>HYPERLINK("mailto:gsaranyjanos@yahoo.com","gsaranyjanos@yahoo.com")</f>
        <v>gsaranyjanos@yahoo.com</v>
      </c>
      <c r="H30" s="45" t="s">
        <v>188</v>
      </c>
      <c r="I30" s="80" t="s">
        <v>68</v>
      </c>
      <c r="J30" s="45">
        <v>23</v>
      </c>
      <c r="K30" s="48">
        <v>13</v>
      </c>
      <c r="L30" s="48" t="s">
        <v>257</v>
      </c>
      <c r="M30" s="48"/>
      <c r="N30" s="4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47.25" x14ac:dyDescent="0.25">
      <c r="A31" s="44" t="s">
        <v>189</v>
      </c>
      <c r="B31" s="45" t="s">
        <v>190</v>
      </c>
      <c r="C31" s="48" t="s">
        <v>191</v>
      </c>
      <c r="D31" s="45" t="s">
        <v>28</v>
      </c>
      <c r="E31" s="45" t="s">
        <v>192</v>
      </c>
      <c r="F31" s="45" t="s">
        <v>193</v>
      </c>
      <c r="G31" s="49" t="str">
        <f>HYPERLINK("mailto:litadyendre@yahoo.com","litadyendre@yahoo.com")</f>
        <v>litadyendre@yahoo.com</v>
      </c>
      <c r="H31" s="45" t="s">
        <v>194</v>
      </c>
      <c r="I31" s="50" t="s">
        <v>195</v>
      </c>
      <c r="J31" s="48">
        <v>23</v>
      </c>
      <c r="K31" s="51">
        <v>0.39583333333333331</v>
      </c>
      <c r="L31" s="45" t="s">
        <v>16</v>
      </c>
      <c r="M31" s="48"/>
      <c r="N31" s="4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47.25" customHeight="1" x14ac:dyDescent="0.25">
      <c r="A32" s="44" t="s">
        <v>189</v>
      </c>
      <c r="B32" s="71" t="s">
        <v>196</v>
      </c>
      <c r="C32" s="48" t="s">
        <v>197</v>
      </c>
      <c r="D32" s="45" t="s">
        <v>28</v>
      </c>
      <c r="E32" s="48">
        <v>359410624</v>
      </c>
      <c r="F32" s="45"/>
      <c r="G32" s="81" t="s">
        <v>243</v>
      </c>
      <c r="H32" s="45" t="s">
        <v>198</v>
      </c>
      <c r="I32" s="50" t="s">
        <v>199</v>
      </c>
      <c r="J32" s="48">
        <v>23</v>
      </c>
      <c r="K32" s="45">
        <v>11</v>
      </c>
      <c r="L32" s="45" t="s">
        <v>16</v>
      </c>
      <c r="M32" s="48"/>
      <c r="N32" s="4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1.5" customHeight="1" x14ac:dyDescent="0.25">
      <c r="A33" s="44" t="s">
        <v>189</v>
      </c>
      <c r="B33" s="45" t="s">
        <v>200</v>
      </c>
      <c r="C33" s="45"/>
      <c r="D33" s="45"/>
      <c r="E33" s="45" t="s">
        <v>201</v>
      </c>
      <c r="F33" s="45" t="s">
        <v>201</v>
      </c>
      <c r="G33" s="46" t="str">
        <f>HYPERLINK("mailto:pedagogic_vulcan@yahoo.com","pedagogic_vulcan@yahoo.com")</f>
        <v>pedagogic_vulcan@yahoo.com</v>
      </c>
      <c r="H33" s="45" t="s">
        <v>202</v>
      </c>
      <c r="I33" s="47" t="s">
        <v>203</v>
      </c>
      <c r="J33" s="48">
        <v>23</v>
      </c>
      <c r="K33" s="45">
        <v>13</v>
      </c>
      <c r="L33" s="45" t="s">
        <v>16</v>
      </c>
      <c r="M33" s="45"/>
      <c r="N33" s="4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31.5" customHeight="1" x14ac:dyDescent="0.25">
      <c r="A34" s="44" t="s">
        <v>189</v>
      </c>
      <c r="B34" s="71" t="s">
        <v>204</v>
      </c>
      <c r="C34" s="71" t="s">
        <v>205</v>
      </c>
      <c r="D34" s="45" t="s">
        <v>15</v>
      </c>
      <c r="E34" s="45" t="s">
        <v>206</v>
      </c>
      <c r="F34" s="45" t="s">
        <v>207</v>
      </c>
      <c r="G34" s="46" t="str">
        <f>HYPERLINK("mailto:cn.eminescu@yahoo.com","cn.eminescu@yahoo.com")</f>
        <v>cn.eminescu@yahoo.com</v>
      </c>
      <c r="H34" s="45" t="s">
        <v>208</v>
      </c>
      <c r="I34" s="47" t="s">
        <v>209</v>
      </c>
      <c r="J34" s="48">
        <v>23</v>
      </c>
      <c r="K34" s="45">
        <v>9</v>
      </c>
      <c r="L34" s="45" t="s">
        <v>39</v>
      </c>
      <c r="M34" s="71"/>
      <c r="N34" s="4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31.5" customHeight="1" x14ac:dyDescent="0.25">
      <c r="A35" s="44" t="s">
        <v>189</v>
      </c>
      <c r="B35" s="71" t="s">
        <v>210</v>
      </c>
      <c r="C35" s="45" t="s">
        <v>211</v>
      </c>
      <c r="D35" s="45" t="s">
        <v>28</v>
      </c>
      <c r="E35" s="45" t="s">
        <v>212</v>
      </c>
      <c r="F35" s="45" t="s">
        <v>213</v>
      </c>
      <c r="G35" s="46" t="str">
        <f>HYPERLINK("mailto:licromcat@rdslink.ro","licromcat@rdslink.ro")</f>
        <v>licromcat@rdslink.ro</v>
      </c>
      <c r="H35" s="45" t="s">
        <v>214</v>
      </c>
      <c r="I35" s="47"/>
      <c r="J35" s="48">
        <v>23</v>
      </c>
      <c r="K35" s="45">
        <v>11</v>
      </c>
      <c r="L35" s="45" t="s">
        <v>39</v>
      </c>
      <c r="M35" s="45"/>
      <c r="N35" s="4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31.5" customHeight="1" x14ac:dyDescent="0.25">
      <c r="A36" s="52" t="s">
        <v>215</v>
      </c>
      <c r="B36" s="72" t="s">
        <v>216</v>
      </c>
      <c r="C36" s="53" t="s">
        <v>217</v>
      </c>
      <c r="D36" s="53" t="s">
        <v>35</v>
      </c>
      <c r="E36" s="53" t="s">
        <v>218</v>
      </c>
      <c r="F36" s="53"/>
      <c r="G36" s="54" t="str">
        <f>HYPERLINK("mailto:itey_kal@yahoo.com","itey_kal@yahoo.com")</f>
        <v>itey_kal@yahoo.com</v>
      </c>
      <c r="H36" s="55" t="s">
        <v>219</v>
      </c>
      <c r="I36" s="74" t="s">
        <v>220</v>
      </c>
      <c r="J36" s="53">
        <v>24</v>
      </c>
      <c r="K36" s="53">
        <v>11</v>
      </c>
      <c r="L36" s="53" t="s">
        <v>221</v>
      </c>
      <c r="M36" s="55"/>
      <c r="N36" s="53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31.5" customHeight="1" x14ac:dyDescent="0.25">
      <c r="A37" s="73" t="s">
        <v>222</v>
      </c>
      <c r="B37" s="72" t="s">
        <v>240</v>
      </c>
      <c r="C37" s="72" t="s">
        <v>238</v>
      </c>
      <c r="D37" s="72" t="s">
        <v>28</v>
      </c>
      <c r="E37" s="53" t="s">
        <v>223</v>
      </c>
      <c r="F37" s="53" t="s">
        <v>224</v>
      </c>
      <c r="G37" s="54" t="str">
        <f>HYPERLINK("mailto:csikyg@yahoo.com","csikyg@yahoo.com")</f>
        <v>csikyg@yahoo.com</v>
      </c>
      <c r="H37" s="72" t="s">
        <v>225</v>
      </c>
      <c r="I37" s="74" t="s">
        <v>239</v>
      </c>
      <c r="J37" s="55">
        <v>24</v>
      </c>
      <c r="K37" s="53">
        <v>9</v>
      </c>
      <c r="L37" s="55" t="s">
        <v>257</v>
      </c>
      <c r="M37" s="55"/>
      <c r="N37" s="53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31.5" customHeight="1" x14ac:dyDescent="0.25">
      <c r="A38" s="52" t="s">
        <v>226</v>
      </c>
      <c r="B38" s="72" t="s">
        <v>227</v>
      </c>
      <c r="C38" s="53" t="s">
        <v>228</v>
      </c>
      <c r="D38" s="53" t="s">
        <v>28</v>
      </c>
      <c r="E38" s="53" t="s">
        <v>229</v>
      </c>
      <c r="F38" s="53" t="s">
        <v>230</v>
      </c>
      <c r="G38" s="54" t="str">
        <f>HYPERLINK("mailto:bartok@bartok.ro","bartok@bartok.ro")</f>
        <v>bartok@bartok.ro</v>
      </c>
      <c r="H38" s="53" t="s">
        <v>231</v>
      </c>
      <c r="I38" s="56" t="s">
        <v>232</v>
      </c>
      <c r="J38" s="55">
        <v>24</v>
      </c>
      <c r="K38" s="53">
        <v>12</v>
      </c>
      <c r="L38" s="55" t="s">
        <v>257</v>
      </c>
      <c r="M38" s="55"/>
      <c r="N38" s="53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31.5" customHeight="1" x14ac:dyDescent="0.25">
      <c r="A39" s="57" t="s">
        <v>226</v>
      </c>
      <c r="B39" s="75" t="s">
        <v>266</v>
      </c>
      <c r="C39" s="58" t="s">
        <v>233</v>
      </c>
      <c r="D39" s="58" t="s">
        <v>28</v>
      </c>
      <c r="E39" s="58" t="s">
        <v>234</v>
      </c>
      <c r="F39" s="58" t="s">
        <v>235</v>
      </c>
      <c r="G39" s="59" t="str">
        <f>HYPERLINK("mailto:gerhardinum@yahoo.com","gerhardinum@yahoo.com")</f>
        <v>gerhardinum@yahoo.com</v>
      </c>
      <c r="H39" s="58" t="s">
        <v>236</v>
      </c>
      <c r="I39" s="60" t="s">
        <v>237</v>
      </c>
      <c r="J39" s="55">
        <v>24</v>
      </c>
      <c r="K39" s="58">
        <v>14</v>
      </c>
      <c r="L39" s="61" t="s">
        <v>257</v>
      </c>
      <c r="M39" s="61"/>
      <c r="N39" s="58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5"/>
      <c r="K40" s="5"/>
      <c r="L40" s="5"/>
      <c r="M40" s="62"/>
      <c r="N40" s="62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</sheetData>
  <hyperlinks>
    <hyperlink ref="G3" r:id="rId1" display="mailto:andrei_muresanu_dej@yahoo.com"/>
    <hyperlink ref="G4" r:id="rId2" display="mailto:josikamiklos@yahoo.com"/>
    <hyperlink ref="G5" r:id="rId3" display="mailto:info@kollegium.ro"/>
    <hyperlink ref="G6" r:id="rId4" display="mailto:apaczaicj@gmail.com"/>
    <hyperlink ref="G7" r:id="rId5" display="mailto:ghibu_cj@yahoo.com"/>
    <hyperlink ref="G8" r:id="rId6" display="mailto:brassai.samuel.cluj@gmail.com"/>
    <hyperlink ref="G9" r:id="rId7" display="mailto:office@ogoga.ro"/>
    <hyperlink ref="G10" r:id="rId8" display="mailto:bathory_kvar@yahoo.com"/>
    <hyperlink ref="G11" r:id="rId9" display="mailto:liceulreformat@yahoo.com"/>
    <hyperlink ref="G12" r:id="rId10" display="mailto:cnsb_simleu@yahoo.com"/>
    <hyperlink ref="G13" r:id="rId11" display="mailto:grupsj@yahoo.com"/>
    <hyperlink ref="G14" r:id="rId12" display="mailto:pedagogic_zalau@yahoo.com"/>
    <hyperlink ref="G15" r:id="rId13" display="mailto:gsbasesti@yahoo.com"/>
    <hyperlink ref="G16" r:id="rId14" display="mailto:nlaszlo1@yahoo.com"/>
    <hyperlink ref="G17" r:id="rId15" display="mailto:contact@leowey.ro"/>
    <hyperlink ref="G18" r:id="rId16" display="mailto:bgk@bethlengabor.ro"/>
    <hyperlink ref="G19" r:id="rId17" display="mailto:liceul.unitarian@yahoo.com"/>
    <hyperlink ref="G20" r:id="rId18" display="mailto:liceulsacueni@gmail.com"/>
    <hyperlink ref="G21" r:id="rId19" display="mailto:gshorvathjanosik@yahoo.com"/>
    <hyperlink ref="G22" r:id="rId20" display="mailto:teoretic_carei@yahoo.com"/>
    <hyperlink ref="G23" r:id="rId21" display="mailto:calasantius@yahoo.com"/>
    <hyperlink ref="G24" r:id="rId22"/>
    <hyperlink ref="G25" r:id="rId23" display="mailto:kolcseyferenc@rocketmail.com"/>
    <hyperlink ref="G26" r:id="rId24" display="mailto:liceulreformatsm@yahoo.com"/>
    <hyperlink ref="G27" r:id="rId25"/>
    <hyperlink ref="G28" r:id="rId26" display="mailto:licartasatumare@yahoo.com"/>
    <hyperlink ref="G29" r:id="rId27"/>
    <hyperlink ref="G30" r:id="rId28" display="mailto:gsaranyjanos@yahoo.com"/>
    <hyperlink ref="G31" r:id="rId29" display="mailto:litadyendre@yahoo.com"/>
    <hyperlink ref="G33" r:id="rId30" display="mailto:pedagogic_vulcan@yahoo.com"/>
    <hyperlink ref="G34" r:id="rId31" display="mailto:cn.eminescu@yahoo.com"/>
    <hyperlink ref="G35" r:id="rId32" display="mailto:licromcat@rdslink.ro"/>
    <hyperlink ref="G36" r:id="rId33" display="mailto:itey_kal@yahoo.com"/>
    <hyperlink ref="G37" r:id="rId34" display="mailto:csikyg@yahoo.com"/>
    <hyperlink ref="G38" r:id="rId35" display="mailto:bartok@bartok.ro"/>
    <hyperlink ref="G39" r:id="rId36" display="mailto:gerhardinum@yahoo.com"/>
    <hyperlink ref="G32" r:id="rId37"/>
    <hyperlink ref="M11" r:id="rId38"/>
    <hyperlink ref="N15" r:id="rId39"/>
    <hyperlink ref="M16" r:id="rId40"/>
  </hyperlinks>
  <pageMargins left="0.7" right="0.7" top="0.75" bottom="0.75" header="0.3" footer="0.3"/>
  <pageSetup paperSize="9" orientation="landscape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40625" defaultRowHeight="15" customHeight="1" x14ac:dyDescent="0.25"/>
  <cols>
    <col min="1" max="10" width="6.140625" customWidth="1"/>
    <col min="11" max="26" width="13.28515625" customWidth="1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40625" defaultRowHeight="15" customHeight="1" x14ac:dyDescent="0.25"/>
  <cols>
    <col min="1" max="10" width="6.140625" customWidth="1"/>
    <col min="11" max="26" width="13.28515625" customWidth="1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solyom istvan</cp:lastModifiedBy>
  <cp:lastPrinted>2016-11-10T08:01:58Z</cp:lastPrinted>
  <dcterms:modified xsi:type="dcterms:W3CDTF">2016-12-14T14:38:31Z</dcterms:modified>
</cp:coreProperties>
</file>