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ell_7480\Documents\Sapientia\!!! TANSZEK\FN\12 Cont proc inv\122 SF\2024_25\"/>
    </mc:Choice>
  </mc:AlternateContent>
  <xr:revisionPtr revIDLastSave="0" documentId="13_ncr:1_{54E424FB-2384-46C9-A61F-616FC26685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 2024-25" sheetId="3" r:id="rId1"/>
    <sheet name="Munka2" sheetId="2" state="hidden" r:id="rId2"/>
  </sheets>
  <definedNames>
    <definedName name="_xlnm._FilterDatabase" localSheetId="0" hidden="1">'PI 2024-25'!$A$5:$W$182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9" i="3" l="1"/>
  <c r="M178" i="3"/>
  <c r="N178" i="3"/>
  <c r="P178" i="3"/>
  <c r="Q178" i="3"/>
  <c r="O24" i="3"/>
  <c r="L24" i="3"/>
  <c r="K24" i="3" s="1"/>
  <c r="O180" i="3"/>
  <c r="L180" i="3"/>
  <c r="O118" i="3"/>
  <c r="L118" i="3"/>
  <c r="O164" i="3"/>
  <c r="L164" i="3"/>
  <c r="K180" i="3" l="1"/>
  <c r="K118" i="3"/>
  <c r="K164" i="3"/>
  <c r="S63" i="3"/>
  <c r="M62" i="3"/>
  <c r="N62" i="3"/>
  <c r="P62" i="3"/>
  <c r="Q62" i="3"/>
  <c r="O162" i="3"/>
  <c r="L162" i="3"/>
  <c r="L161" i="3"/>
  <c r="O161" i="3"/>
  <c r="M19" i="3"/>
  <c r="N19" i="3"/>
  <c r="P19" i="3"/>
  <c r="Q19" i="3"/>
  <c r="N13" i="3"/>
  <c r="O141" i="3"/>
  <c r="L141" i="3"/>
  <c r="O74" i="3"/>
  <c r="L74" i="3"/>
  <c r="O160" i="3"/>
  <c r="L160" i="3"/>
  <c r="O169" i="3"/>
  <c r="L169" i="3"/>
  <c r="O152" i="3"/>
  <c r="K152" i="3" s="1"/>
  <c r="O90" i="3"/>
  <c r="K90" i="3" s="1"/>
  <c r="S131" i="3"/>
  <c r="Q130" i="3"/>
  <c r="P130" i="3"/>
  <c r="N130" i="3"/>
  <c r="M130" i="3"/>
  <c r="K162" i="3" l="1"/>
  <c r="K161" i="3"/>
  <c r="K141" i="3"/>
  <c r="K74" i="3"/>
  <c r="K160" i="3"/>
  <c r="K169" i="3"/>
  <c r="O132" i="3" l="1"/>
  <c r="L132" i="3"/>
  <c r="L72" i="3"/>
  <c r="L100" i="3"/>
  <c r="L174" i="3"/>
  <c r="L182" i="3"/>
  <c r="L171" i="3"/>
  <c r="L68" i="3"/>
  <c r="L105" i="3"/>
  <c r="L146" i="3"/>
  <c r="L109" i="3"/>
  <c r="K132" i="3" l="1"/>
  <c r="S7" i="3" l="1"/>
  <c r="S14" i="3"/>
  <c r="S20" i="3"/>
  <c r="S27" i="3"/>
  <c r="S34" i="3"/>
  <c r="S40" i="3"/>
  <c r="S47" i="3"/>
  <c r="Q26" i="3"/>
  <c r="S88" i="3" l="1"/>
  <c r="Q87" i="3"/>
  <c r="P87" i="3"/>
  <c r="N87" i="3"/>
  <c r="M87" i="3"/>
  <c r="Q39" i="3" l="1"/>
  <c r="P39" i="3"/>
  <c r="N39" i="3"/>
  <c r="M39" i="3"/>
  <c r="O72" i="3" l="1"/>
  <c r="K72" i="3" s="1"/>
  <c r="N33" i="3" l="1"/>
  <c r="P33" i="3"/>
  <c r="Q33" i="3"/>
  <c r="M33" i="3"/>
  <c r="O172" i="3"/>
  <c r="L172" i="3"/>
  <c r="O68" i="3"/>
  <c r="O140" i="3"/>
  <c r="L140" i="3"/>
  <c r="K172" i="3" l="1"/>
  <c r="K68" i="3"/>
  <c r="K140" i="3"/>
  <c r="O44" i="3" l="1"/>
  <c r="L44" i="3"/>
  <c r="O139" i="3"/>
  <c r="L139" i="3"/>
  <c r="O116" i="3"/>
  <c r="L116" i="3"/>
  <c r="O142" i="3"/>
  <c r="L142" i="3"/>
  <c r="O43" i="3"/>
  <c r="L43" i="3"/>
  <c r="S95" i="3"/>
  <c r="Q94" i="3"/>
  <c r="P94" i="3"/>
  <c r="N94" i="3"/>
  <c r="M94" i="3"/>
  <c r="S39" i="3"/>
  <c r="O91" i="3"/>
  <c r="L91" i="3"/>
  <c r="O175" i="3"/>
  <c r="L175" i="3"/>
  <c r="O107" i="3"/>
  <c r="L107" i="3"/>
  <c r="Q13" i="3"/>
  <c r="P13" i="3"/>
  <c r="M13" i="3"/>
  <c r="O16" i="3"/>
  <c r="L16" i="3"/>
  <c r="O96" i="3"/>
  <c r="L96" i="3"/>
  <c r="O92" i="3"/>
  <c r="L92" i="3"/>
  <c r="K44" i="3" l="1"/>
  <c r="K139" i="3"/>
  <c r="K116" i="3"/>
  <c r="K142" i="3"/>
  <c r="K43" i="3"/>
  <c r="K91" i="3"/>
  <c r="K175" i="3"/>
  <c r="K107" i="3"/>
  <c r="K16" i="3"/>
  <c r="K96" i="3"/>
  <c r="K92" i="3"/>
  <c r="O181" i="3"/>
  <c r="L181" i="3"/>
  <c r="L178" i="3" s="1"/>
  <c r="L87" i="3" l="1"/>
  <c r="K181" i="3"/>
  <c r="O146" i="3"/>
  <c r="O171" i="3"/>
  <c r="O36" i="3"/>
  <c r="L36" i="3"/>
  <c r="O112" i="3"/>
  <c r="L112" i="3"/>
  <c r="K146" i="3" l="1"/>
  <c r="K36" i="3"/>
  <c r="K171" i="3"/>
  <c r="K112" i="3"/>
  <c r="O165" i="3"/>
  <c r="S157" i="3"/>
  <c r="M156" i="3"/>
  <c r="N156" i="3"/>
  <c r="P156" i="3"/>
  <c r="Q156" i="3"/>
  <c r="O170" i="3"/>
  <c r="L170" i="3"/>
  <c r="S150" i="3"/>
  <c r="M149" i="3"/>
  <c r="N149" i="3"/>
  <c r="P149" i="3"/>
  <c r="Q149" i="3"/>
  <c r="S55" i="3"/>
  <c r="M54" i="3"/>
  <c r="N54" i="3"/>
  <c r="P54" i="3"/>
  <c r="Q54" i="3"/>
  <c r="K165" i="3" l="1"/>
  <c r="K170" i="3"/>
  <c r="S167" i="3"/>
  <c r="M166" i="3"/>
  <c r="N166" i="3"/>
  <c r="P166" i="3"/>
  <c r="Q166" i="3"/>
  <c r="S121" i="3" l="1"/>
  <c r="L53" i="3"/>
  <c r="O53" i="3"/>
  <c r="K53" i="3" l="1"/>
  <c r="O127" i="3"/>
  <c r="L127" i="3"/>
  <c r="O122" i="3"/>
  <c r="L122" i="3"/>
  <c r="O25" i="3"/>
  <c r="L25" i="3"/>
  <c r="O23" i="3"/>
  <c r="L23" i="3"/>
  <c r="O158" i="3"/>
  <c r="L158" i="3"/>
  <c r="O177" i="3"/>
  <c r="L177" i="3"/>
  <c r="O69" i="3"/>
  <c r="K69" i="3" l="1"/>
  <c r="K122" i="3"/>
  <c r="K127" i="3"/>
  <c r="K25" i="3"/>
  <c r="K23" i="3"/>
  <c r="K177" i="3"/>
  <c r="K158" i="3"/>
  <c r="O76" i="3" l="1"/>
  <c r="L76" i="3"/>
  <c r="O147" i="3"/>
  <c r="L147" i="3"/>
  <c r="O159" i="3"/>
  <c r="L159" i="3"/>
  <c r="O174" i="3"/>
  <c r="L98" i="3"/>
  <c r="O98" i="3"/>
  <c r="L185" i="3"/>
  <c r="O185" i="3"/>
  <c r="L186" i="3"/>
  <c r="O186" i="3"/>
  <c r="O125" i="3"/>
  <c r="L125" i="3"/>
  <c r="O51" i="3"/>
  <c r="L51" i="3"/>
  <c r="O45" i="3"/>
  <c r="L45" i="3"/>
  <c r="K174" i="3" l="1"/>
  <c r="K76" i="3"/>
  <c r="K159" i="3"/>
  <c r="K147" i="3"/>
  <c r="K186" i="3"/>
  <c r="K98" i="3"/>
  <c r="K185" i="3"/>
  <c r="K125" i="3"/>
  <c r="K51" i="3"/>
  <c r="K45" i="3"/>
  <c r="O102" i="3" l="1"/>
  <c r="L102" i="3"/>
  <c r="O57" i="3"/>
  <c r="O59" i="3"/>
  <c r="O143" i="3"/>
  <c r="O60" i="3"/>
  <c r="O61" i="3"/>
  <c r="O100" i="3"/>
  <c r="L61" i="3"/>
  <c r="L60" i="3"/>
  <c r="L143" i="3"/>
  <c r="L59" i="3"/>
  <c r="L57" i="3"/>
  <c r="O75" i="3"/>
  <c r="L75" i="3"/>
  <c r="L176" i="3"/>
  <c r="O176" i="3"/>
  <c r="L73" i="3"/>
  <c r="O73" i="3"/>
  <c r="S71" i="3"/>
  <c r="M70" i="3"/>
  <c r="N70" i="3"/>
  <c r="P70" i="3"/>
  <c r="Q70" i="3"/>
  <c r="O37" i="3"/>
  <c r="L37" i="3"/>
  <c r="O52" i="3"/>
  <c r="L52" i="3"/>
  <c r="K102" i="3" l="1"/>
  <c r="K75" i="3"/>
  <c r="K73" i="3"/>
  <c r="K176" i="3"/>
  <c r="K37" i="3"/>
  <c r="K52" i="3"/>
  <c r="O173" i="3"/>
  <c r="L173" i="3"/>
  <c r="O89" i="3"/>
  <c r="O155" i="3"/>
  <c r="L155" i="3"/>
  <c r="O168" i="3"/>
  <c r="L168" i="3"/>
  <c r="O84" i="3"/>
  <c r="L84" i="3"/>
  <c r="O83" i="3"/>
  <c r="L83" i="3"/>
  <c r="O58" i="3"/>
  <c r="L58" i="3"/>
  <c r="O154" i="3"/>
  <c r="L154" i="3"/>
  <c r="O163" i="3"/>
  <c r="L163" i="3"/>
  <c r="O151" i="3"/>
  <c r="O148" i="3"/>
  <c r="L148" i="3"/>
  <c r="O77" i="3"/>
  <c r="L77" i="3"/>
  <c r="L70" i="3" s="1"/>
  <c r="O119" i="3"/>
  <c r="O86" i="3"/>
  <c r="L86" i="3"/>
  <c r="S138" i="3"/>
  <c r="S137" i="3" s="1"/>
  <c r="Q137" i="3"/>
  <c r="P137" i="3"/>
  <c r="N137" i="3"/>
  <c r="M137" i="3"/>
  <c r="O133" i="3"/>
  <c r="L133" i="3"/>
  <c r="O114" i="3"/>
  <c r="L114" i="3"/>
  <c r="O93" i="3"/>
  <c r="O129" i="3"/>
  <c r="L129" i="3"/>
  <c r="O153" i="3"/>
  <c r="O105" i="3"/>
  <c r="S120" i="3"/>
  <c r="Q120" i="3"/>
  <c r="P120" i="3"/>
  <c r="N120" i="3"/>
  <c r="M120" i="3"/>
  <c r="O109" i="3"/>
  <c r="O17" i="3"/>
  <c r="L17" i="3"/>
  <c r="O182" i="3"/>
  <c r="O178" i="3" s="1"/>
  <c r="O101" i="3"/>
  <c r="L101" i="3"/>
  <c r="O85" i="3"/>
  <c r="L85" i="3"/>
  <c r="S104" i="3"/>
  <c r="S103" i="3" s="1"/>
  <c r="Q103" i="3"/>
  <c r="P103" i="3"/>
  <c r="N103" i="3"/>
  <c r="M103" i="3"/>
  <c r="O135" i="3"/>
  <c r="L135" i="3"/>
  <c r="O136" i="3"/>
  <c r="L136" i="3"/>
  <c r="O134" i="3"/>
  <c r="L134" i="3"/>
  <c r="O126" i="3"/>
  <c r="L126" i="3"/>
  <c r="O108" i="3"/>
  <c r="L108" i="3"/>
  <c r="O18" i="3"/>
  <c r="L18" i="3"/>
  <c r="S111" i="3"/>
  <c r="S110" i="3" s="1"/>
  <c r="Q110" i="3"/>
  <c r="P110" i="3"/>
  <c r="N110" i="3"/>
  <c r="M110" i="3"/>
  <c r="L48" i="3"/>
  <c r="O48" i="3"/>
  <c r="L49" i="3"/>
  <c r="O49" i="3"/>
  <c r="L50" i="3"/>
  <c r="O50" i="3"/>
  <c r="L115" i="3"/>
  <c r="O115" i="3"/>
  <c r="O30" i="3"/>
  <c r="L30" i="3"/>
  <c r="O99" i="3"/>
  <c r="L99" i="3"/>
  <c r="O11" i="3"/>
  <c r="L11" i="3"/>
  <c r="O128" i="3"/>
  <c r="L128" i="3"/>
  <c r="O144" i="3"/>
  <c r="L144" i="3"/>
  <c r="O97" i="3"/>
  <c r="L97" i="3"/>
  <c r="O46" i="3" l="1"/>
  <c r="L130" i="3"/>
  <c r="O130" i="3"/>
  <c r="K93" i="3"/>
  <c r="K153" i="3"/>
  <c r="K119" i="3"/>
  <c r="K105" i="3"/>
  <c r="L149" i="3"/>
  <c r="K89" i="3"/>
  <c r="O87" i="3"/>
  <c r="K97" i="3"/>
  <c r="L94" i="3"/>
  <c r="O94" i="3"/>
  <c r="K151" i="3"/>
  <c r="K136" i="3"/>
  <c r="K134" i="3"/>
  <c r="K129" i="3"/>
  <c r="K163" i="3"/>
  <c r="K84" i="3"/>
  <c r="K173" i="3"/>
  <c r="K101" i="3"/>
  <c r="K182" i="3"/>
  <c r="K178" i="3" s="1"/>
  <c r="K11" i="3"/>
  <c r="K86" i="3"/>
  <c r="K128" i="3"/>
  <c r="K99" i="3"/>
  <c r="K18" i="3"/>
  <c r="K126" i="3"/>
  <c r="K49" i="3"/>
  <c r="K108" i="3"/>
  <c r="K77" i="3"/>
  <c r="K70" i="3" s="1"/>
  <c r="K71" i="3" s="1"/>
  <c r="K154" i="3"/>
  <c r="K58" i="3"/>
  <c r="K48" i="3"/>
  <c r="K168" i="3"/>
  <c r="K30" i="3"/>
  <c r="K109" i="3"/>
  <c r="K83" i="3"/>
  <c r="K144" i="3"/>
  <c r="K115" i="3"/>
  <c r="K50" i="3"/>
  <c r="K114" i="3"/>
  <c r="K133" i="3"/>
  <c r="K148" i="3"/>
  <c r="K155" i="3"/>
  <c r="K135" i="3"/>
  <c r="K17" i="3"/>
  <c r="K85" i="3"/>
  <c r="K130" i="3" l="1"/>
  <c r="K87" i="3"/>
  <c r="K149" i="3"/>
  <c r="K46" i="3"/>
  <c r="O82" i="3" l="1"/>
  <c r="L82" i="3"/>
  <c r="O22" i="3"/>
  <c r="L22" i="3"/>
  <c r="O81" i="3"/>
  <c r="L81" i="3"/>
  <c r="O145" i="3"/>
  <c r="L145" i="3"/>
  <c r="O80" i="3"/>
  <c r="L80" i="3"/>
  <c r="S79" i="3"/>
  <c r="S78" i="3" s="1"/>
  <c r="Q78" i="3"/>
  <c r="P78" i="3"/>
  <c r="N78" i="3"/>
  <c r="M78" i="3"/>
  <c r="O123" i="3"/>
  <c r="L123" i="3"/>
  <c r="S70" i="3"/>
  <c r="O124" i="3"/>
  <c r="L124" i="3"/>
  <c r="O41" i="3"/>
  <c r="L41" i="3"/>
  <c r="O67" i="3"/>
  <c r="L67" i="3"/>
  <c r="O66" i="3"/>
  <c r="L66" i="3"/>
  <c r="O65" i="3"/>
  <c r="L65" i="3"/>
  <c r="O64" i="3"/>
  <c r="L64" i="3"/>
  <c r="O56" i="3"/>
  <c r="L56" i="3"/>
  <c r="P46" i="3"/>
  <c r="N46" i="3"/>
  <c r="O38" i="3"/>
  <c r="L38" i="3"/>
  <c r="O42" i="3"/>
  <c r="L42" i="3"/>
  <c r="O35" i="3"/>
  <c r="L35" i="3"/>
  <c r="O32" i="3"/>
  <c r="L32" i="3"/>
  <c r="O31" i="3"/>
  <c r="L31" i="3"/>
  <c r="O29" i="3"/>
  <c r="L29" i="3"/>
  <c r="O28" i="3"/>
  <c r="L28" i="3"/>
  <c r="S26" i="3"/>
  <c r="P26" i="3"/>
  <c r="N26" i="3"/>
  <c r="M26" i="3"/>
  <c r="O21" i="3"/>
  <c r="L21" i="3"/>
  <c r="O106" i="3"/>
  <c r="L106" i="3"/>
  <c r="L103" i="3" s="1"/>
  <c r="O15" i="3"/>
  <c r="O13" i="3" s="1"/>
  <c r="L15" i="3"/>
  <c r="O117" i="3"/>
  <c r="L117" i="3"/>
  <c r="O113" i="3"/>
  <c r="L113" i="3"/>
  <c r="O12" i="3"/>
  <c r="L12" i="3"/>
  <c r="O10" i="3"/>
  <c r="L10" i="3"/>
  <c r="O9" i="3"/>
  <c r="L9" i="3"/>
  <c r="O8" i="3"/>
  <c r="L8" i="3"/>
  <c r="S6" i="3"/>
  <c r="Q6" i="3"/>
  <c r="P6" i="3"/>
  <c r="N6" i="3"/>
  <c r="M6" i="3"/>
  <c r="O6" i="3" l="1"/>
  <c r="O19" i="3"/>
  <c r="O62" i="3"/>
  <c r="L62" i="3"/>
  <c r="O39" i="3"/>
  <c r="O26" i="3"/>
  <c r="O33" i="3"/>
  <c r="L156" i="3"/>
  <c r="O166" i="3"/>
  <c r="L13" i="3"/>
  <c r="O156" i="3"/>
  <c r="O54" i="3"/>
  <c r="L166" i="3"/>
  <c r="L39" i="3"/>
  <c r="L6" i="3"/>
  <c r="L33" i="3"/>
  <c r="O149" i="3"/>
  <c r="O120" i="3"/>
  <c r="L120" i="3"/>
  <c r="L54" i="3"/>
  <c r="Q46" i="3"/>
  <c r="M46" i="3"/>
  <c r="L19" i="3"/>
  <c r="O103" i="3"/>
  <c r="O137" i="3"/>
  <c r="L137" i="3"/>
  <c r="L110" i="3"/>
  <c r="O110" i="3"/>
  <c r="S62" i="3"/>
  <c r="O70" i="3"/>
  <c r="K156" i="3"/>
  <c r="K9" i="3"/>
  <c r="K106" i="3"/>
  <c r="K103" i="3" s="1"/>
  <c r="K29" i="3"/>
  <c r="K32" i="3"/>
  <c r="K31" i="3"/>
  <c r="K42" i="3"/>
  <c r="K143" i="3"/>
  <c r="K12" i="3"/>
  <c r="K67" i="3"/>
  <c r="K81" i="3"/>
  <c r="K15" i="3"/>
  <c r="K13" i="3" s="1"/>
  <c r="K14" i="3" s="1"/>
  <c r="R14" i="3" s="1"/>
  <c r="K38" i="3"/>
  <c r="K56" i="3"/>
  <c r="K22" i="3"/>
  <c r="K113" i="3"/>
  <c r="K66" i="3"/>
  <c r="K35" i="3"/>
  <c r="K65" i="3"/>
  <c r="K117" i="3"/>
  <c r="K60" i="3"/>
  <c r="K61" i="3"/>
  <c r="K41" i="3"/>
  <c r="K166" i="3"/>
  <c r="K8" i="3"/>
  <c r="K28" i="3"/>
  <c r="K124" i="3"/>
  <c r="K145" i="3"/>
  <c r="K57" i="3"/>
  <c r="K123" i="3"/>
  <c r="K64" i="3"/>
  <c r="K80" i="3"/>
  <c r="L46" i="3"/>
  <c r="K59" i="3"/>
  <c r="K21" i="3"/>
  <c r="K100" i="3"/>
  <c r="L78" i="3"/>
  <c r="K82" i="3"/>
  <c r="K10" i="3"/>
  <c r="O78" i="3"/>
  <c r="L26" i="3"/>
  <c r="K94" i="3" l="1"/>
  <c r="K62" i="3"/>
  <c r="K110" i="3"/>
  <c r="K111" i="3" s="1"/>
  <c r="R111" i="3" s="1"/>
  <c r="K54" i="3"/>
  <c r="K6" i="3"/>
  <c r="K7" i="3" s="1"/>
  <c r="R7" i="3" s="1"/>
  <c r="K137" i="3"/>
  <c r="R137" i="3" s="1"/>
  <c r="K19" i="3"/>
  <c r="K78" i="3"/>
  <c r="K79" i="3" s="1"/>
  <c r="R79" i="3" s="1"/>
  <c r="K39" i="3"/>
  <c r="K120" i="3"/>
  <c r="R120" i="3" s="1"/>
  <c r="K33" i="3"/>
  <c r="K104" i="3"/>
  <c r="R104" i="3" s="1"/>
  <c r="R103" i="3"/>
  <c r="K26" i="3"/>
  <c r="R26" i="3" s="1"/>
  <c r="K121" i="3" l="1"/>
  <c r="R121" i="3" s="1"/>
  <c r="R54" i="3"/>
  <c r="K138" i="3"/>
  <c r="R138" i="3" s="1"/>
  <c r="R110" i="3"/>
  <c r="K27" i="3"/>
  <c r="R78" i="3"/>
  <c r="K55" i="3"/>
  <c r="R55" i="3" s="1"/>
  <c r="R6" i="3"/>
  <c r="R70" i="3"/>
  <c r="R71" i="3" l="1"/>
  <c r="R27" i="3"/>
  <c r="K63" i="3"/>
  <c r="R63" i="3" s="1"/>
  <c r="R62" i="3"/>
  <c r="R166" i="3" l="1"/>
  <c r="S19" i="3"/>
  <c r="S166" i="3"/>
  <c r="R19" i="3"/>
  <c r="K167" i="3" l="1"/>
  <c r="S46" i="3"/>
  <c r="K47" i="3"/>
  <c r="R47" i="3" s="1"/>
  <c r="R46" i="3"/>
  <c r="K20" i="3"/>
  <c r="R20" i="3" s="1"/>
  <c r="R167" i="3" l="1"/>
  <c r="S54" i="3" l="1"/>
  <c r="K150" i="3" l="1"/>
  <c r="R150" i="3" s="1"/>
  <c r="R149" i="3"/>
  <c r="S149" i="3"/>
  <c r="S156" i="3" l="1"/>
  <c r="R156" i="3" l="1"/>
  <c r="K157" i="3"/>
  <c r="R157" i="3" s="1"/>
  <c r="R13" i="3"/>
  <c r="S13" i="3"/>
  <c r="K95" i="3" l="1"/>
  <c r="R94" i="3"/>
  <c r="S94" i="3"/>
  <c r="S87" i="3" s="1"/>
  <c r="K88" i="3" l="1"/>
  <c r="R88" i="3" s="1"/>
  <c r="R87" i="3"/>
  <c r="R95" i="3"/>
  <c r="R33" i="3" l="1"/>
  <c r="K34" i="3"/>
  <c r="R34" i="3" s="1"/>
  <c r="S33" i="3"/>
  <c r="K40" i="3" l="1"/>
  <c r="R40" i="3" s="1"/>
  <c r="R39" i="3"/>
  <c r="K131" i="3"/>
  <c r="R131" i="3" s="1"/>
  <c r="R130" i="3"/>
  <c r="S130" i="3"/>
  <c r="R178" i="3"/>
  <c r="K179" i="3"/>
  <c r="R179" i="3"/>
  <c r="S178" i="3"/>
</calcChain>
</file>

<file path=xl/sharedStrings.xml><?xml version="1.0" encoding="utf-8"?>
<sst xmlns="http://schemas.openxmlformats.org/spreadsheetml/2006/main" count="734" uniqueCount="211">
  <si>
    <t>Funcția</t>
  </si>
  <si>
    <t>Specialit. și titlul științific</t>
  </si>
  <si>
    <t>Titular sau suplinitor</t>
  </si>
  <si>
    <t>DISCIPLINE</t>
  </si>
  <si>
    <t>Facultatea și specializările</t>
  </si>
  <si>
    <t>Nivelul</t>
  </si>
  <si>
    <t>Anii de studii, grupa, subgrupa</t>
  </si>
  <si>
    <t>Numărul orelor de activitate directă cu studenții</t>
  </si>
  <si>
    <t>Alte activități</t>
  </si>
  <si>
    <t>Alte mențiuni</t>
  </si>
  <si>
    <t>Total drepturi salariale</t>
  </si>
  <si>
    <t>Nr. de săpt.</t>
  </si>
  <si>
    <t>Licență sau master</t>
  </si>
  <si>
    <t>Total (medie săpt.)</t>
  </si>
  <si>
    <t>din care:</t>
  </si>
  <si>
    <t>Denumirea</t>
  </si>
  <si>
    <t>Nr ore alocate</t>
  </si>
  <si>
    <t>CURS</t>
  </si>
  <si>
    <t>sem., lucr. pr., proi.</t>
  </si>
  <si>
    <t>Sem I.</t>
  </si>
  <si>
    <t>Sem II.</t>
  </si>
  <si>
    <t>Total ore</t>
  </si>
  <si>
    <t>Lect.</t>
  </si>
  <si>
    <t>Dr. în filologie</t>
  </si>
  <si>
    <t>titular</t>
  </si>
  <si>
    <t>FSTU, TI</t>
  </si>
  <si>
    <t>I/1G</t>
  </si>
  <si>
    <t>Prac. spec.</t>
  </si>
  <si>
    <t>Fazakas Noémi</t>
  </si>
  <si>
    <t>Introducere în sociolingvistică M</t>
  </si>
  <si>
    <t>II</t>
  </si>
  <si>
    <t>Îndr. lic.</t>
  </si>
  <si>
    <t>Iniţiere în interpr. sim. şi cons. III E-M</t>
  </si>
  <si>
    <t>III/2g</t>
  </si>
  <si>
    <t>Cerc.</t>
  </si>
  <si>
    <t xml:space="preserve">Metodologia cercetării filologice </t>
  </si>
  <si>
    <t>III/1g</t>
  </si>
  <si>
    <t>II/2g</t>
  </si>
  <si>
    <t>Nr. crt.</t>
  </si>
  <si>
    <t>Denumirea postului</t>
  </si>
  <si>
    <t>Numele și prenumele</t>
  </si>
  <si>
    <t>Prof.</t>
  </si>
  <si>
    <t>II/1G</t>
  </si>
  <si>
    <t>I</t>
  </si>
  <si>
    <t>Cons.</t>
  </si>
  <si>
    <t>Conf.</t>
  </si>
  <si>
    <t>Kelemen Attila</t>
  </si>
  <si>
    <t>Structura limbii III G</t>
  </si>
  <si>
    <t>Structura limbii IV G</t>
  </si>
  <si>
    <t xml:space="preserve"> </t>
  </si>
  <si>
    <t>Suba Réka</t>
  </si>
  <si>
    <t>Lingvistică generală M</t>
  </si>
  <si>
    <t>Analiza discursului</t>
  </si>
  <si>
    <t>III</t>
  </si>
  <si>
    <t>Limba maghiară aplicată I, II</t>
  </si>
  <si>
    <t>Curs practic de limbă I, II R</t>
  </si>
  <si>
    <t>Structura limbii III, IV R</t>
  </si>
  <si>
    <t>Imre Attila</t>
  </si>
  <si>
    <t>Structura limbii III, IV E</t>
  </si>
  <si>
    <t>Traduceri asistate de calculator I E</t>
  </si>
  <si>
    <t>I/2g</t>
  </si>
  <si>
    <t>Traduceri asistate de calculator I M</t>
  </si>
  <si>
    <t>Nagy Imola</t>
  </si>
  <si>
    <t xml:space="preserve">Comunicare interculturală </t>
  </si>
  <si>
    <t>Civilizația I, II R</t>
  </si>
  <si>
    <t>Kelemen Attila+</t>
  </si>
  <si>
    <t>Sárosi Márdirosz Krisztina</t>
  </si>
  <si>
    <t>Inițiere în interpr. sim. și cons. I M</t>
  </si>
  <si>
    <t>Sárosi Krisztina</t>
  </si>
  <si>
    <t>Teoria și practica traducerii M-R, R-M</t>
  </si>
  <si>
    <t>Peterlicean Andrea</t>
  </si>
  <si>
    <t>Structura limbii I, II E</t>
  </si>
  <si>
    <t>Structura limbii VI G</t>
  </si>
  <si>
    <t>Structura limbii V G</t>
  </si>
  <si>
    <t>Curs practic de limbă V G</t>
  </si>
  <si>
    <t>III/1G</t>
  </si>
  <si>
    <t>Curs practic de limbă VI G</t>
  </si>
  <si>
    <t>Suciu Sorin</t>
  </si>
  <si>
    <t>Traduceri asistate de calculator M-R</t>
  </si>
  <si>
    <t>Traducere audiovizuală M-R</t>
  </si>
  <si>
    <t>FSTU, Fac</t>
  </si>
  <si>
    <t>Structura limbii V R</t>
  </si>
  <si>
    <t>Structura limbii VI R</t>
  </si>
  <si>
    <t>Kovács Gabriella</t>
  </si>
  <si>
    <t>Civilizația I E</t>
  </si>
  <si>
    <t>Exam.</t>
  </si>
  <si>
    <t>Limba engleză III, IV</t>
  </si>
  <si>
    <t>FSTU, Peis</t>
  </si>
  <si>
    <t>Limba engleză I, II</t>
  </si>
  <si>
    <t>FSTU, TCM</t>
  </si>
  <si>
    <t>Curs practic de limbă III, IV E</t>
  </si>
  <si>
    <t>II/1g</t>
  </si>
  <si>
    <t>Biró Enikő</t>
  </si>
  <si>
    <t>FSTU, Com</t>
  </si>
  <si>
    <t>I/1g</t>
  </si>
  <si>
    <t>Curs practic de limbă V E</t>
  </si>
  <si>
    <t>Curs practic de limbă VI E</t>
  </si>
  <si>
    <t>Inițiere în interpr. sim. și cons. II M</t>
  </si>
  <si>
    <t>Teoria și practica traducerii M-E, E-M</t>
  </si>
  <si>
    <t>Kovács Gabriella+</t>
  </si>
  <si>
    <t>Curs practic de limbă III, IV R</t>
  </si>
  <si>
    <t>Nagy Imola+</t>
  </si>
  <si>
    <t>Kommer Alois</t>
  </si>
  <si>
    <t>Civilizația I, II G</t>
  </si>
  <si>
    <t>Curs practic de limbă III, IV G</t>
  </si>
  <si>
    <t>Inițiere în interpr. sim. și cons. I, II G-M</t>
  </si>
  <si>
    <t>Suciu Sorin+</t>
  </si>
  <si>
    <t>Vacant</t>
  </si>
  <si>
    <t>Suba Réka+</t>
  </si>
  <si>
    <t>Curs practic de limbă I, II G</t>
  </si>
  <si>
    <t>Kommer Alois+</t>
  </si>
  <si>
    <t>Inițiere în interpr. sim. și cons. III G-M</t>
  </si>
  <si>
    <t>Inițiere în interpr. sim. și cons. III R-M</t>
  </si>
  <si>
    <t>Tipologia discursului</t>
  </si>
  <si>
    <t>Inițiere în interpr. sim. și cons. M-G</t>
  </si>
  <si>
    <t>Inițiere în interpr. sim. și cons. M-E</t>
  </si>
  <si>
    <t>Inițiere în interpr. sim. și cons. M-R</t>
  </si>
  <si>
    <t>Teoria și practica trad. M-G, G-M</t>
  </si>
  <si>
    <t>Asist.</t>
  </si>
  <si>
    <t>FSTU, Aut</t>
  </si>
  <si>
    <t>FSTU, Hort</t>
  </si>
  <si>
    <t>Civilizația II E</t>
  </si>
  <si>
    <t>FSTU, Calc.</t>
  </si>
  <si>
    <t>Structura limbii V E</t>
  </si>
  <si>
    <t>Structura limbii VI E</t>
  </si>
  <si>
    <t>Imre Attila+</t>
  </si>
  <si>
    <t>FSTU, SP</t>
  </si>
  <si>
    <t>Peterlicean Andrea+</t>
  </si>
  <si>
    <t>FSTU, Inf</t>
  </si>
  <si>
    <t>Naznean Adrian+</t>
  </si>
  <si>
    <t>FSTU, Mec</t>
  </si>
  <si>
    <t>Bara Kinga+</t>
  </si>
  <si>
    <t>Curs practic de limbă V R</t>
  </si>
  <si>
    <t>Curs practic de limbă VI R</t>
  </si>
  <si>
    <t>12</t>
  </si>
  <si>
    <t>Fazakas Noémi+</t>
  </si>
  <si>
    <t>Traduceri asistate de calculator I G</t>
  </si>
  <si>
    <t>Butiurca Doina+</t>
  </si>
  <si>
    <t>Limba daneză V facultativ</t>
  </si>
  <si>
    <t>Limba daneză VI facultativ</t>
  </si>
  <si>
    <t>Barabás Blanka+</t>
  </si>
  <si>
    <t xml:space="preserve">Lect. </t>
  </si>
  <si>
    <t>Dr. în istorie</t>
  </si>
  <si>
    <t>Limba engleză III</t>
  </si>
  <si>
    <t>Limba engleză IV</t>
  </si>
  <si>
    <t>Máthé Nóra+</t>
  </si>
  <si>
    <t>I/3g</t>
  </si>
  <si>
    <t>14</t>
  </si>
  <si>
    <t>Barabás Blanka</t>
  </si>
  <si>
    <t>Iniţiere în interpr. sim. şi cons. II R-M</t>
  </si>
  <si>
    <t>Sárosi Krisztina+</t>
  </si>
  <si>
    <t>Iniţiere în interpr. sim. şi cons. I R-M</t>
  </si>
  <si>
    <t>Limba română</t>
  </si>
  <si>
    <t>FSTU, Fac.</t>
  </si>
  <si>
    <t>ALTE DEPARTAMENTE</t>
  </si>
  <si>
    <t>DSSA</t>
  </si>
  <si>
    <t>Informatică aplicată</t>
  </si>
  <si>
    <t>Harangus Katalin+</t>
  </si>
  <si>
    <t>Educație fizică I, II</t>
  </si>
  <si>
    <t>DIM</t>
  </si>
  <si>
    <t>Introducere în management</t>
  </si>
  <si>
    <t>Kovács Barna+</t>
  </si>
  <si>
    <t>vacant</t>
  </si>
  <si>
    <t>suplinitor</t>
  </si>
  <si>
    <t>Vacant (Barabás Blanka)</t>
  </si>
  <si>
    <t>Teoria și practica traducerii M-E/G, E/G-M</t>
  </si>
  <si>
    <t>Tehnici de redactare</t>
  </si>
  <si>
    <t xml:space="preserve">Vacant </t>
  </si>
  <si>
    <t>Vacant (Máthé Nóra)</t>
  </si>
  <si>
    <t>Máthé Nóra</t>
  </si>
  <si>
    <t>Traducere audiovizuală E</t>
  </si>
  <si>
    <t>Traducere audiovizuală G</t>
  </si>
  <si>
    <t>Limba germană III, IV</t>
  </si>
  <si>
    <t>Limba germană I</t>
  </si>
  <si>
    <t>Limba germană II</t>
  </si>
  <si>
    <t>Inițiere în interpr. sim. și cons. I E-M</t>
  </si>
  <si>
    <t>Inițiere în interpr. sim. și cons. II E-M</t>
  </si>
  <si>
    <t>Limba daneză II</t>
  </si>
  <si>
    <t>Limba daneză I</t>
  </si>
  <si>
    <t>Structura limbii I G</t>
  </si>
  <si>
    <t>Structura limbii II G</t>
  </si>
  <si>
    <t>Traduceri asistate de calculator II E</t>
  </si>
  <si>
    <t>Limba maghiară aplicată III</t>
  </si>
  <si>
    <t>Limba maghiară aplicată IV</t>
  </si>
  <si>
    <t>Stilistică aplicată în domeniul traducerilor</t>
  </si>
  <si>
    <t>Demeter-Volkán Júlia+</t>
  </si>
  <si>
    <t>Pletl Rita+</t>
  </si>
  <si>
    <t>Traduceri asistate de calculator II M</t>
  </si>
  <si>
    <t>Traduceri asistate de calculator II G</t>
  </si>
  <si>
    <t>Curs practic de limbă I E</t>
  </si>
  <si>
    <t>Curs practic de limbă II E</t>
  </si>
  <si>
    <t>I/2G</t>
  </si>
  <si>
    <t>Suciu Romelia+</t>
  </si>
  <si>
    <t>FSTU, Calc.+TST</t>
  </si>
  <si>
    <t>FSTU, Mec+TCM</t>
  </si>
  <si>
    <t>FSVS, Sport</t>
  </si>
  <si>
    <t>FSVS, Silv.</t>
  </si>
  <si>
    <t>FSVS, Agr</t>
  </si>
  <si>
    <t>Introducere în terminologie M-E</t>
  </si>
  <si>
    <t>Introducere în terminologie M-G</t>
  </si>
  <si>
    <t>Introducere în terminologie R</t>
  </si>
  <si>
    <t>Statutul şi deontologia profesiei de traducător</t>
  </si>
  <si>
    <t>Traduceri specializate II ERM</t>
  </si>
  <si>
    <t>Traduceri specializate II GRM</t>
  </si>
  <si>
    <t>Traduceri specializate I ERM</t>
  </si>
  <si>
    <t>Traduceri specializate I GRM</t>
  </si>
  <si>
    <t>Limba daneză III, IV</t>
  </si>
  <si>
    <t xml:space="preserve">FSTU, Mec </t>
  </si>
  <si>
    <t>Tankó Miklós</t>
  </si>
  <si>
    <t>Structura limbii I R</t>
  </si>
  <si>
    <t>Structura limbii II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</si>
</sst>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sz val="10"/>
      <color rgb="FF000000"/>
      <name val="Calibri"/>
      <family val="2"/>
      <charset val="238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/>
    <xf numFmtId="0" fontId="6" fillId="3" borderId="0" xfId="0" applyFont="1" applyFill="1"/>
    <xf numFmtId="0" fontId="2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2" fontId="1" fillId="4" borderId="6" xfId="0" applyNumberFormat="1" applyFont="1" applyFill="1" applyBorder="1" applyAlignment="1">
      <alignment horizontal="center" wrapText="1"/>
    </xf>
    <xf numFmtId="2" fontId="2" fillId="4" borderId="6" xfId="0" applyNumberFormat="1" applyFont="1" applyFill="1" applyBorder="1" applyAlignment="1">
      <alignment horizontal="center" wrapText="1"/>
    </xf>
    <xf numFmtId="1" fontId="2" fillId="4" borderId="6" xfId="0" applyNumberFormat="1" applyFont="1" applyFill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2" fontId="1" fillId="4" borderId="2" xfId="0" applyNumberFormat="1" applyFont="1" applyFill="1" applyBorder="1" applyAlignment="1">
      <alignment horizontal="center" wrapText="1"/>
    </xf>
    <xf numFmtId="2" fontId="2" fillId="4" borderId="2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6" fillId="2" borderId="0" xfId="0" applyFont="1" applyFill="1"/>
    <xf numFmtId="49" fontId="2" fillId="2" borderId="8" xfId="0" applyNumberFormat="1" applyFont="1" applyFill="1" applyBorder="1" applyAlignment="1">
      <alignment horizontal="center" vertical="top" wrapText="1"/>
    </xf>
    <xf numFmtId="0" fontId="0" fillId="2" borderId="2" xfId="0" applyFill="1" applyBorder="1"/>
    <xf numFmtId="0" fontId="2" fillId="2" borderId="8" xfId="0" applyFont="1" applyFill="1" applyBorder="1" applyAlignment="1">
      <alignment horizontal="center" vertical="top" wrapText="1"/>
    </xf>
    <xf numFmtId="0" fontId="0" fillId="2" borderId="0" xfId="0" applyFill="1"/>
    <xf numFmtId="0" fontId="5" fillId="2" borderId="2" xfId="0" applyFont="1" applyFill="1" applyBorder="1" applyAlignment="1">
      <alignment horizontal="center" vertical="top" wrapText="1"/>
    </xf>
    <xf numFmtId="2" fontId="1" fillId="5" borderId="2" xfId="0" applyNumberFormat="1" applyFont="1" applyFill="1" applyBorder="1" applyAlignment="1">
      <alignment horizontal="center" vertical="top" wrapText="1"/>
    </xf>
    <xf numFmtId="2" fontId="2" fillId="5" borderId="2" xfId="0" applyNumberFormat="1" applyFont="1" applyFill="1" applyBorder="1" applyAlignment="1">
      <alignment horizontal="center" vertical="top" wrapText="1"/>
    </xf>
    <xf numFmtId="2" fontId="2" fillId="5" borderId="6" xfId="0" applyNumberFormat="1" applyFont="1" applyFill="1" applyBorder="1" applyAlignment="1">
      <alignment horizontal="center" vertical="top" wrapText="1"/>
    </xf>
    <xf numFmtId="1" fontId="2" fillId="5" borderId="6" xfId="0" applyNumberFormat="1" applyFont="1" applyFill="1" applyBorder="1" applyAlignment="1">
      <alignment horizontal="center" vertical="top" wrapText="1"/>
    </xf>
    <xf numFmtId="2" fontId="1" fillId="5" borderId="6" xfId="0" applyNumberFormat="1" applyFont="1" applyFill="1" applyBorder="1" applyAlignment="1">
      <alignment horizontal="center" vertical="top" wrapText="1"/>
    </xf>
    <xf numFmtId="1" fontId="2" fillId="5" borderId="2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top" wrapText="1"/>
    </xf>
    <xf numFmtId="0" fontId="6" fillId="0" borderId="2" xfId="0" applyFont="1" applyBorder="1"/>
    <xf numFmtId="1" fontId="2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49" fontId="2" fillId="0" borderId="2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2" fontId="2" fillId="0" borderId="8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0" fontId="6" fillId="2" borderId="2" xfId="0" applyFont="1" applyFill="1" applyBorder="1"/>
    <xf numFmtId="2" fontId="2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/>
    <xf numFmtId="0" fontId="3" fillId="6" borderId="2" xfId="0" applyFont="1" applyFill="1" applyBorder="1"/>
    <xf numFmtId="0" fontId="8" fillId="6" borderId="2" xfId="0" applyFont="1" applyFill="1" applyBorder="1"/>
    <xf numFmtId="0" fontId="3" fillId="6" borderId="2" xfId="0" applyFont="1" applyFill="1" applyBorder="1" applyAlignment="1">
      <alignment vertical="center"/>
    </xf>
    <xf numFmtId="0" fontId="7" fillId="6" borderId="7" xfId="0" applyFont="1" applyFill="1" applyBorder="1" applyAlignment="1">
      <alignment horizontal="left" vertical="top" wrapText="1"/>
    </xf>
    <xf numFmtId="0" fontId="11" fillId="2" borderId="2" xfId="0" applyFont="1" applyFill="1" applyBorder="1"/>
    <xf numFmtId="49" fontId="1" fillId="0" borderId="2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2" fontId="2" fillId="4" borderId="6" xfId="0" applyNumberFormat="1" applyFont="1" applyFill="1" applyBorder="1" applyAlignment="1">
      <alignment horizontal="center" wrapText="1"/>
    </xf>
    <xf numFmtId="2" fontId="2" fillId="4" borderId="2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6"/>
  <sheetViews>
    <sheetView tabSelected="1" topLeftCell="A2" zoomScale="70" zoomScaleNormal="70" workbookViewId="0">
      <selection activeCell="R23" sqref="R23"/>
    </sheetView>
  </sheetViews>
  <sheetFormatPr defaultRowHeight="14.5" x14ac:dyDescent="0.35"/>
  <cols>
    <col min="1" max="1" width="4.26953125" customWidth="1"/>
    <col min="2" max="2" width="6.26953125" customWidth="1"/>
    <col min="3" max="3" width="12.453125" customWidth="1"/>
    <col min="4" max="4" width="7.453125" customWidth="1"/>
    <col min="5" max="5" width="11.1796875" customWidth="1"/>
    <col min="7" max="7" width="38.54296875" customWidth="1"/>
    <col min="8" max="8" width="15.1796875" customWidth="1"/>
    <col min="10" max="11" width="9.1796875"/>
    <col min="12" max="12" width="6.1796875" customWidth="1"/>
    <col min="13" max="13" width="6" customWidth="1"/>
    <col min="14" max="14" width="6.1796875" customWidth="1"/>
    <col min="15" max="15" width="6" customWidth="1"/>
    <col min="16" max="16" width="6.1796875" customWidth="1"/>
    <col min="17" max="17" width="6.453125" customWidth="1"/>
    <col min="18" max="19" width="9.1796875"/>
    <col min="20" max="20" width="8.1796875" customWidth="1"/>
    <col min="21" max="21" width="7.26953125" customWidth="1"/>
    <col min="22" max="22" width="6.7265625" customWidth="1"/>
    <col min="23" max="23" width="18.54296875" customWidth="1"/>
  </cols>
  <sheetData>
    <row r="1" spans="1:23" x14ac:dyDescent="0.35">
      <c r="A1" s="94" t="s">
        <v>38</v>
      </c>
      <c r="B1" s="94" t="s">
        <v>39</v>
      </c>
      <c r="C1" s="94" t="s">
        <v>40</v>
      </c>
      <c r="D1" s="94" t="s">
        <v>0</v>
      </c>
      <c r="E1" s="94" t="s">
        <v>1</v>
      </c>
      <c r="F1" s="94" t="s">
        <v>2</v>
      </c>
      <c r="G1" s="100" t="s">
        <v>3</v>
      </c>
      <c r="H1" s="94" t="s">
        <v>4</v>
      </c>
      <c r="I1" s="17" t="s">
        <v>5</v>
      </c>
      <c r="J1" s="97" t="s">
        <v>6</v>
      </c>
      <c r="K1" s="96" t="s">
        <v>7</v>
      </c>
      <c r="L1" s="96"/>
      <c r="M1" s="96"/>
      <c r="N1" s="96"/>
      <c r="O1" s="96"/>
      <c r="P1" s="96"/>
      <c r="Q1" s="96"/>
      <c r="R1" s="90" t="s">
        <v>8</v>
      </c>
      <c r="S1" s="90"/>
      <c r="T1" s="91" t="s">
        <v>9</v>
      </c>
      <c r="U1" s="92" t="s">
        <v>10</v>
      </c>
      <c r="V1" s="93" t="s">
        <v>11</v>
      </c>
      <c r="W1" s="92"/>
    </row>
    <row r="2" spans="1:23" x14ac:dyDescent="0.35">
      <c r="A2" s="94"/>
      <c r="B2" s="94"/>
      <c r="C2" s="94"/>
      <c r="D2" s="94"/>
      <c r="E2" s="94"/>
      <c r="F2" s="94"/>
      <c r="G2" s="100"/>
      <c r="H2" s="94"/>
      <c r="I2" s="94" t="s">
        <v>12</v>
      </c>
      <c r="J2" s="97"/>
      <c r="K2" s="95" t="s">
        <v>13</v>
      </c>
      <c r="L2" s="96" t="s">
        <v>14</v>
      </c>
      <c r="M2" s="96"/>
      <c r="N2" s="96"/>
      <c r="O2" s="96"/>
      <c r="P2" s="96"/>
      <c r="Q2" s="96"/>
      <c r="R2" s="97" t="s">
        <v>15</v>
      </c>
      <c r="S2" s="98" t="s">
        <v>16</v>
      </c>
      <c r="T2" s="91"/>
      <c r="U2" s="92"/>
      <c r="V2" s="93"/>
      <c r="W2" s="92"/>
    </row>
    <row r="3" spans="1:23" x14ac:dyDescent="0.35">
      <c r="A3" s="94"/>
      <c r="B3" s="94"/>
      <c r="C3" s="94"/>
      <c r="D3" s="94"/>
      <c r="E3" s="94"/>
      <c r="F3" s="94"/>
      <c r="G3" s="100"/>
      <c r="H3" s="94"/>
      <c r="I3" s="94"/>
      <c r="J3" s="97"/>
      <c r="K3" s="95"/>
      <c r="L3" s="99" t="s">
        <v>17</v>
      </c>
      <c r="M3" s="99"/>
      <c r="N3" s="99"/>
      <c r="O3" s="99" t="s">
        <v>18</v>
      </c>
      <c r="P3" s="99"/>
      <c r="Q3" s="99"/>
      <c r="R3" s="97"/>
      <c r="S3" s="98"/>
      <c r="T3" s="91"/>
      <c r="U3" s="92"/>
      <c r="V3" s="93"/>
      <c r="W3" s="92"/>
    </row>
    <row r="4" spans="1:23" ht="26.5" x14ac:dyDescent="0.35">
      <c r="A4" s="94"/>
      <c r="B4" s="94"/>
      <c r="C4" s="94"/>
      <c r="D4" s="94"/>
      <c r="E4" s="94"/>
      <c r="F4" s="94"/>
      <c r="G4" s="100"/>
      <c r="H4" s="94"/>
      <c r="I4" s="94"/>
      <c r="J4" s="97"/>
      <c r="K4" s="95"/>
      <c r="L4" s="19"/>
      <c r="M4" s="19" t="s">
        <v>19</v>
      </c>
      <c r="N4" s="20" t="s">
        <v>20</v>
      </c>
      <c r="O4" s="20" t="s">
        <v>21</v>
      </c>
      <c r="P4" s="19" t="s">
        <v>19</v>
      </c>
      <c r="Q4" s="21" t="s">
        <v>20</v>
      </c>
      <c r="R4" s="97"/>
      <c r="S4" s="98"/>
      <c r="T4" s="91"/>
      <c r="U4" s="92"/>
      <c r="V4" s="93"/>
      <c r="W4" s="92"/>
    </row>
    <row r="5" spans="1:23" x14ac:dyDescent="0.35">
      <c r="A5" s="17">
        <v>0</v>
      </c>
      <c r="B5" s="17">
        <v>1</v>
      </c>
      <c r="C5" s="17">
        <v>2</v>
      </c>
      <c r="D5" s="17">
        <v>3</v>
      </c>
      <c r="E5" s="17">
        <v>4</v>
      </c>
      <c r="F5" s="17">
        <v>6</v>
      </c>
      <c r="G5" s="17">
        <v>7</v>
      </c>
      <c r="H5" s="17">
        <v>8</v>
      </c>
      <c r="I5" s="17">
        <v>9</v>
      </c>
      <c r="J5" s="22">
        <v>10</v>
      </c>
      <c r="K5" s="22">
        <v>11</v>
      </c>
      <c r="L5" s="22">
        <v>12</v>
      </c>
      <c r="M5" s="22">
        <v>13</v>
      </c>
      <c r="N5" s="22">
        <v>14</v>
      </c>
      <c r="O5" s="22">
        <v>15</v>
      </c>
      <c r="P5" s="22">
        <v>16</v>
      </c>
      <c r="Q5" s="22">
        <v>17</v>
      </c>
      <c r="R5" s="22">
        <v>18</v>
      </c>
      <c r="S5" s="22">
        <v>19</v>
      </c>
      <c r="T5" s="22">
        <v>20</v>
      </c>
      <c r="U5" s="17">
        <v>21</v>
      </c>
      <c r="V5" s="17">
        <v>22</v>
      </c>
      <c r="W5" s="17">
        <v>23</v>
      </c>
    </row>
    <row r="6" spans="1:23" x14ac:dyDescent="0.35">
      <c r="A6" s="94">
        <v>1</v>
      </c>
      <c r="B6" s="94" t="s">
        <v>45</v>
      </c>
      <c r="C6" s="94" t="s">
        <v>28</v>
      </c>
      <c r="D6" s="94" t="s">
        <v>45</v>
      </c>
      <c r="E6" s="94" t="s">
        <v>23</v>
      </c>
      <c r="F6" s="94" t="s">
        <v>24</v>
      </c>
      <c r="G6" s="102"/>
      <c r="H6" s="102"/>
      <c r="I6" s="102"/>
      <c r="J6" s="23">
        <v>16</v>
      </c>
      <c r="K6" s="24">
        <f t="shared" ref="K6:Q6" si="0">SUM(K8:K12)</f>
        <v>10</v>
      </c>
      <c r="L6" s="104">
        <f t="shared" si="0"/>
        <v>6</v>
      </c>
      <c r="M6" s="104">
        <f t="shared" si="0"/>
        <v>4</v>
      </c>
      <c r="N6" s="104">
        <f t="shared" si="0"/>
        <v>2</v>
      </c>
      <c r="O6" s="104">
        <f t="shared" si="0"/>
        <v>4</v>
      </c>
      <c r="P6" s="104">
        <f t="shared" si="0"/>
        <v>4</v>
      </c>
      <c r="Q6" s="104">
        <f t="shared" si="0"/>
        <v>4</v>
      </c>
      <c r="R6" s="24">
        <f>J6-K6</f>
        <v>6</v>
      </c>
      <c r="S6" s="25">
        <f>S7/28</f>
        <v>6</v>
      </c>
      <c r="T6" s="26"/>
      <c r="U6" s="15"/>
      <c r="V6" s="15"/>
      <c r="W6" s="16"/>
    </row>
    <row r="7" spans="1:23" x14ac:dyDescent="0.35">
      <c r="A7" s="101"/>
      <c r="B7" s="101"/>
      <c r="C7" s="101"/>
      <c r="D7" s="101"/>
      <c r="E7" s="101"/>
      <c r="F7" s="101"/>
      <c r="G7" s="103"/>
      <c r="H7" s="103"/>
      <c r="I7" s="103"/>
      <c r="J7" s="23">
        <v>448</v>
      </c>
      <c r="K7" s="24">
        <f>K6*28</f>
        <v>280</v>
      </c>
      <c r="L7" s="105"/>
      <c r="M7" s="105"/>
      <c r="N7" s="105"/>
      <c r="O7" s="105"/>
      <c r="P7" s="105"/>
      <c r="Q7" s="105"/>
      <c r="R7" s="24">
        <f>J7-K7</f>
        <v>168</v>
      </c>
      <c r="S7" s="25">
        <f>SUM(S8:S12)</f>
        <v>168</v>
      </c>
      <c r="T7" s="27"/>
      <c r="U7" s="2"/>
      <c r="V7" s="2"/>
      <c r="W7" s="17"/>
    </row>
    <row r="8" spans="1:23" x14ac:dyDescent="0.35">
      <c r="A8" s="101"/>
      <c r="B8" s="101"/>
      <c r="C8" s="101"/>
      <c r="D8" s="101"/>
      <c r="E8" s="101"/>
      <c r="F8" s="101"/>
      <c r="G8" s="82" t="s">
        <v>29</v>
      </c>
      <c r="H8" s="7" t="s">
        <v>25</v>
      </c>
      <c r="I8" s="1"/>
      <c r="J8" s="28" t="s">
        <v>30</v>
      </c>
      <c r="K8" s="29">
        <f>SUM(L8,O8)</f>
        <v>2</v>
      </c>
      <c r="L8" s="29">
        <f>IF(I8="m",(M8+N8)*2.5*V8/28,(M8+N8)*2*V8/28)</f>
        <v>2</v>
      </c>
      <c r="M8" s="29">
        <v>2</v>
      </c>
      <c r="N8" s="29">
        <v>0</v>
      </c>
      <c r="O8" s="29">
        <f>IF(I8="m",(P8+Q8)*1.5*V8/28,(P8+Q8)*1*V8/28)</f>
        <v>0</v>
      </c>
      <c r="P8" s="29">
        <v>0</v>
      </c>
      <c r="Q8" s="29">
        <v>0</v>
      </c>
      <c r="R8" s="28" t="s">
        <v>31</v>
      </c>
      <c r="S8" s="30">
        <v>45</v>
      </c>
      <c r="T8" s="27"/>
      <c r="U8" s="2"/>
      <c r="V8" s="5">
        <v>14</v>
      </c>
      <c r="W8" s="6" t="s">
        <v>28</v>
      </c>
    </row>
    <row r="9" spans="1:23" x14ac:dyDescent="0.35">
      <c r="A9" s="101"/>
      <c r="B9" s="101"/>
      <c r="C9" s="101"/>
      <c r="D9" s="101"/>
      <c r="E9" s="101"/>
      <c r="F9" s="101"/>
      <c r="G9" s="87" t="s">
        <v>35</v>
      </c>
      <c r="H9" s="7" t="s">
        <v>25</v>
      </c>
      <c r="I9" s="1"/>
      <c r="J9" s="28" t="s">
        <v>53</v>
      </c>
      <c r="K9" s="29">
        <f>SUM(L9,O9)</f>
        <v>2</v>
      </c>
      <c r="L9" s="29">
        <f>IF(I9="m",(M9+N9)*2.5*V9/28,(M9+N9)*2*V9/28)</f>
        <v>2</v>
      </c>
      <c r="M9" s="29">
        <v>2</v>
      </c>
      <c r="N9" s="29">
        <v>0</v>
      </c>
      <c r="O9" s="29">
        <f>IF(I9="m",(P9+Q9)*1.5*V9/28,(P9+Q9)*1*V9/28)</f>
        <v>0</v>
      </c>
      <c r="P9" s="29">
        <v>0</v>
      </c>
      <c r="Q9" s="29">
        <v>0</v>
      </c>
      <c r="R9" s="28" t="s">
        <v>34</v>
      </c>
      <c r="S9" s="30">
        <v>72</v>
      </c>
      <c r="T9" s="27"/>
      <c r="U9" s="2"/>
      <c r="V9" s="1">
        <v>14</v>
      </c>
      <c r="W9" s="6" t="s">
        <v>28</v>
      </c>
    </row>
    <row r="10" spans="1:23" x14ac:dyDescent="0.35">
      <c r="A10" s="101"/>
      <c r="B10" s="101"/>
      <c r="C10" s="101"/>
      <c r="D10" s="101"/>
      <c r="E10" s="101"/>
      <c r="F10" s="101"/>
      <c r="G10" s="82" t="s">
        <v>176</v>
      </c>
      <c r="H10" s="7" t="s">
        <v>25</v>
      </c>
      <c r="I10" s="1"/>
      <c r="J10" s="28" t="s">
        <v>37</v>
      </c>
      <c r="K10" s="29">
        <f>SUM(L10,O10)</f>
        <v>2</v>
      </c>
      <c r="L10" s="29">
        <f>IF(I10="m",(M10+N10)*2.5*V10/28,(M10+N10)*2*V10/28)</f>
        <v>0</v>
      </c>
      <c r="M10" s="29">
        <v>0</v>
      </c>
      <c r="N10" s="29">
        <v>0</v>
      </c>
      <c r="O10" s="29">
        <f>IF(I10="m",(P10+Q10)*1.5*V10/28,(P10+Q10)*1*V10/28)</f>
        <v>2</v>
      </c>
      <c r="P10" s="29">
        <v>0</v>
      </c>
      <c r="Q10" s="29">
        <v>4</v>
      </c>
      <c r="R10" s="28" t="s">
        <v>44</v>
      </c>
      <c r="S10" s="30">
        <v>51</v>
      </c>
      <c r="T10" s="27"/>
      <c r="U10" s="2"/>
      <c r="V10" s="5">
        <v>14</v>
      </c>
      <c r="W10" s="6" t="s">
        <v>28</v>
      </c>
    </row>
    <row r="11" spans="1:23" x14ac:dyDescent="0.35">
      <c r="A11" s="101"/>
      <c r="B11" s="101"/>
      <c r="C11" s="101"/>
      <c r="D11" s="101"/>
      <c r="E11" s="101"/>
      <c r="F11" s="101"/>
      <c r="G11" s="78" t="s">
        <v>97</v>
      </c>
      <c r="H11" s="1" t="s">
        <v>25</v>
      </c>
      <c r="I11" s="1"/>
      <c r="J11" s="1" t="s">
        <v>30</v>
      </c>
      <c r="K11" s="57">
        <f>SUM(L11,O11)</f>
        <v>2</v>
      </c>
      <c r="L11" s="57">
        <f>IF(I11="m",(M11+N11)*2.5*V11/28,(M11+N11)*2*V11/28)</f>
        <v>2</v>
      </c>
      <c r="M11" s="18">
        <v>0</v>
      </c>
      <c r="N11" s="18">
        <v>2</v>
      </c>
      <c r="O11" s="57">
        <f>IF(I11="m",(P11+Q11)*1.5*V11/28,(P11+Q11)*1*V11/28)</f>
        <v>0</v>
      </c>
      <c r="P11" s="18">
        <v>0</v>
      </c>
      <c r="Q11" s="18">
        <v>0</v>
      </c>
      <c r="R11" s="33"/>
      <c r="S11" s="34"/>
      <c r="T11" s="2"/>
      <c r="U11" s="2"/>
      <c r="V11" s="5">
        <v>14</v>
      </c>
      <c r="W11" s="6" t="s">
        <v>28</v>
      </c>
    </row>
    <row r="12" spans="1:23" x14ac:dyDescent="0.35">
      <c r="A12" s="101"/>
      <c r="B12" s="101"/>
      <c r="C12" s="101"/>
      <c r="D12" s="101"/>
      <c r="E12" s="101"/>
      <c r="F12" s="101"/>
      <c r="G12" s="80" t="s">
        <v>32</v>
      </c>
      <c r="H12" s="7" t="s">
        <v>25</v>
      </c>
      <c r="I12" s="1"/>
      <c r="J12" s="28" t="s">
        <v>33</v>
      </c>
      <c r="K12" s="29">
        <f>SUM(L12,O12)</f>
        <v>2</v>
      </c>
      <c r="L12" s="29">
        <f>IF(I12="m",(M12+N12)*2.5*V12/28,(M12+N12)*2*V12/28)</f>
        <v>0</v>
      </c>
      <c r="M12" s="29">
        <v>0</v>
      </c>
      <c r="N12" s="29">
        <v>0</v>
      </c>
      <c r="O12" s="29">
        <f>IF(I12="m",(P12+Q12)*1.5*V12/28,(P12+Q12)*1*V12/28)</f>
        <v>2</v>
      </c>
      <c r="P12" s="29">
        <v>4</v>
      </c>
      <c r="Q12" s="29">
        <v>0</v>
      </c>
      <c r="R12" s="67"/>
      <c r="S12" s="67"/>
      <c r="T12" s="27"/>
      <c r="U12" s="3"/>
      <c r="V12" s="2">
        <v>14</v>
      </c>
      <c r="W12" s="6" t="s">
        <v>28</v>
      </c>
    </row>
    <row r="13" spans="1:23" ht="12.75" customHeight="1" x14ac:dyDescent="0.35">
      <c r="A13" s="94">
        <v>2</v>
      </c>
      <c r="B13" s="94" t="s">
        <v>41</v>
      </c>
      <c r="C13" s="94" t="s">
        <v>57</v>
      </c>
      <c r="D13" s="106" t="s">
        <v>41</v>
      </c>
      <c r="E13" s="94" t="s">
        <v>23</v>
      </c>
      <c r="F13" s="94" t="s">
        <v>24</v>
      </c>
      <c r="G13" s="103"/>
      <c r="H13" s="103"/>
      <c r="I13" s="103"/>
      <c r="J13" s="23">
        <v>16</v>
      </c>
      <c r="K13" s="24">
        <f>SUM(K15:K18)</f>
        <v>9</v>
      </c>
      <c r="L13" s="105">
        <f t="shared" ref="L13:Q13" si="1">SUM(L15:L18)</f>
        <v>6</v>
      </c>
      <c r="M13" s="105">
        <f t="shared" si="1"/>
        <v>3</v>
      </c>
      <c r="N13" s="105">
        <f>SUM(N15:N18)</f>
        <v>3</v>
      </c>
      <c r="O13" s="105">
        <f>SUM(O15:O18)</f>
        <v>3</v>
      </c>
      <c r="P13" s="105">
        <f t="shared" si="1"/>
        <v>3</v>
      </c>
      <c r="Q13" s="105">
        <f t="shared" si="1"/>
        <v>3</v>
      </c>
      <c r="R13" s="24">
        <f>J13-K13</f>
        <v>7</v>
      </c>
      <c r="S13" s="25">
        <f>S14/28</f>
        <v>7</v>
      </c>
      <c r="T13" s="27"/>
      <c r="U13" s="2"/>
      <c r="V13" s="2"/>
      <c r="W13" s="17"/>
    </row>
    <row r="14" spans="1:23" x14ac:dyDescent="0.35">
      <c r="A14" s="101"/>
      <c r="B14" s="101"/>
      <c r="C14" s="101"/>
      <c r="D14" s="107"/>
      <c r="E14" s="101"/>
      <c r="F14" s="101"/>
      <c r="G14" s="103"/>
      <c r="H14" s="103"/>
      <c r="I14" s="103"/>
      <c r="J14" s="23">
        <v>448</v>
      </c>
      <c r="K14" s="24">
        <f>K13*28</f>
        <v>252</v>
      </c>
      <c r="L14" s="105"/>
      <c r="M14" s="105"/>
      <c r="N14" s="105"/>
      <c r="O14" s="105"/>
      <c r="P14" s="105"/>
      <c r="Q14" s="105"/>
      <c r="R14" s="24">
        <f>J14-K14</f>
        <v>196</v>
      </c>
      <c r="S14" s="25">
        <f>SUM(S15:S18)</f>
        <v>196</v>
      </c>
      <c r="T14" s="27"/>
      <c r="U14" s="2"/>
      <c r="V14" s="2"/>
      <c r="W14" s="17"/>
    </row>
    <row r="15" spans="1:23" x14ac:dyDescent="0.35">
      <c r="A15" s="101"/>
      <c r="B15" s="101"/>
      <c r="C15" s="101"/>
      <c r="D15" s="107"/>
      <c r="E15" s="101"/>
      <c r="F15" s="101"/>
      <c r="G15" s="77" t="s">
        <v>58</v>
      </c>
      <c r="H15" s="1" t="s">
        <v>25</v>
      </c>
      <c r="I15" s="1"/>
      <c r="J15" s="28" t="s">
        <v>42</v>
      </c>
      <c r="K15" s="29">
        <f>SUM(L15,O15)</f>
        <v>5</v>
      </c>
      <c r="L15" s="29">
        <f>IF(I15="m",(M15+N15)*2.5*V15/28,(M15+N15)*2*V15/28)</f>
        <v>4</v>
      </c>
      <c r="M15" s="29">
        <v>2</v>
      </c>
      <c r="N15" s="29">
        <v>2</v>
      </c>
      <c r="O15" s="29">
        <f>IF(I15="m",(P15+Q15)*1.5*V15/28,(P15+Q15)*1*V15/28)</f>
        <v>1</v>
      </c>
      <c r="P15" s="29">
        <v>1</v>
      </c>
      <c r="Q15" s="29">
        <v>1</v>
      </c>
      <c r="R15" s="28" t="s">
        <v>31</v>
      </c>
      <c r="S15" s="30">
        <v>45</v>
      </c>
      <c r="T15" s="27"/>
      <c r="U15" s="2"/>
      <c r="V15" s="2">
        <v>14</v>
      </c>
      <c r="W15" s="71" t="s">
        <v>57</v>
      </c>
    </row>
    <row r="16" spans="1:23" x14ac:dyDescent="0.35">
      <c r="A16" s="101"/>
      <c r="B16" s="101"/>
      <c r="C16" s="101"/>
      <c r="D16" s="107"/>
      <c r="E16" s="101"/>
      <c r="F16" s="101"/>
      <c r="G16" s="77" t="s">
        <v>61</v>
      </c>
      <c r="H16" s="1" t="s">
        <v>25</v>
      </c>
      <c r="I16" s="1"/>
      <c r="J16" s="28" t="s">
        <v>43</v>
      </c>
      <c r="K16" s="29">
        <f>SUM(L16,O16)</f>
        <v>1</v>
      </c>
      <c r="L16" s="29">
        <f>IF(I16="m",(M16+N16)*2.5*V16/28,(M16+N16)*2*V16/28)</f>
        <v>1</v>
      </c>
      <c r="M16" s="29">
        <v>1</v>
      </c>
      <c r="N16" s="29">
        <v>0</v>
      </c>
      <c r="O16" s="29">
        <f>IF(I16="m",(P16+Q16)*1.5*V16/28,(P16+Q16)*1*V16/28)</f>
        <v>0</v>
      </c>
      <c r="P16" s="29">
        <v>0</v>
      </c>
      <c r="Q16" s="29">
        <v>0</v>
      </c>
      <c r="R16" s="28" t="s">
        <v>85</v>
      </c>
      <c r="S16" s="30">
        <v>90</v>
      </c>
      <c r="T16" s="27"/>
      <c r="U16" s="2"/>
      <c r="V16" s="2">
        <v>14</v>
      </c>
      <c r="W16" s="71" t="s">
        <v>57</v>
      </c>
    </row>
    <row r="17" spans="1:23" x14ac:dyDescent="0.35">
      <c r="A17" s="101"/>
      <c r="B17" s="101"/>
      <c r="C17" s="101"/>
      <c r="D17" s="107"/>
      <c r="E17" s="101"/>
      <c r="F17" s="101"/>
      <c r="G17" s="77" t="s">
        <v>86</v>
      </c>
      <c r="H17" s="1" t="s">
        <v>87</v>
      </c>
      <c r="I17" s="1"/>
      <c r="J17" s="1" t="s">
        <v>91</v>
      </c>
      <c r="K17" s="18">
        <f>SUM(L17,O17)</f>
        <v>2</v>
      </c>
      <c r="L17" s="57">
        <f>IF(I17="m",(M17+N17)*2.5*V17/28,(M17+N17)*2*V17/28)</f>
        <v>0</v>
      </c>
      <c r="M17" s="18">
        <v>0</v>
      </c>
      <c r="N17" s="18">
        <v>0</v>
      </c>
      <c r="O17" s="57">
        <f>IF(I17="m",(P17+Q17)*1.5*V17/28,(P17+Q17)*1*V17/28)</f>
        <v>2</v>
      </c>
      <c r="P17" s="18">
        <v>2</v>
      </c>
      <c r="Q17" s="18">
        <v>2</v>
      </c>
      <c r="R17" s="1" t="s">
        <v>44</v>
      </c>
      <c r="S17" s="61">
        <v>61</v>
      </c>
      <c r="T17" s="2"/>
      <c r="U17" s="3"/>
      <c r="V17" s="2">
        <v>14</v>
      </c>
      <c r="W17" s="71" t="s">
        <v>57</v>
      </c>
    </row>
    <row r="18" spans="1:23" x14ac:dyDescent="0.35">
      <c r="A18" s="101"/>
      <c r="B18" s="101"/>
      <c r="C18" s="101"/>
      <c r="D18" s="107"/>
      <c r="E18" s="101"/>
      <c r="F18" s="101"/>
      <c r="G18" s="77" t="s">
        <v>187</v>
      </c>
      <c r="H18" s="37" t="s">
        <v>25</v>
      </c>
      <c r="I18" s="37"/>
      <c r="J18" s="37" t="s">
        <v>43</v>
      </c>
      <c r="K18" s="38">
        <f>SUM(L18,O18)</f>
        <v>1</v>
      </c>
      <c r="L18" s="39">
        <f>IF(I18="m",(M18+N18)*2.5*V18/28,(M18+N18)*2*V18/28)</f>
        <v>1</v>
      </c>
      <c r="M18" s="38">
        <v>0</v>
      </c>
      <c r="N18" s="38">
        <v>1</v>
      </c>
      <c r="O18" s="39">
        <f>IF(I18="m",(P18+Q18)*1.5*V18/28,(P18+Q18)*1*V18/28)</f>
        <v>0</v>
      </c>
      <c r="P18" s="38">
        <v>0</v>
      </c>
      <c r="Q18" s="75">
        <v>0</v>
      </c>
      <c r="R18" s="37"/>
      <c r="S18" s="40"/>
      <c r="T18" s="76"/>
      <c r="U18" s="35"/>
      <c r="V18" s="35">
        <v>14</v>
      </c>
      <c r="W18" s="41" t="s">
        <v>57</v>
      </c>
    </row>
    <row r="19" spans="1:23" x14ac:dyDescent="0.35">
      <c r="A19" s="108">
        <v>3</v>
      </c>
      <c r="B19" s="108" t="s">
        <v>45</v>
      </c>
      <c r="C19" s="108" t="s">
        <v>46</v>
      </c>
      <c r="D19" s="108" t="s">
        <v>45</v>
      </c>
      <c r="E19" s="108" t="s">
        <v>23</v>
      </c>
      <c r="F19" s="108" t="s">
        <v>24</v>
      </c>
      <c r="G19" s="103"/>
      <c r="H19" s="103"/>
      <c r="I19" s="103"/>
      <c r="J19" s="23">
        <v>16</v>
      </c>
      <c r="K19" s="24">
        <f t="shared" ref="K19:Q19" si="2">SUM(K21:K25)</f>
        <v>10</v>
      </c>
      <c r="L19" s="105">
        <f t="shared" si="2"/>
        <v>4</v>
      </c>
      <c r="M19" s="105">
        <f t="shared" si="2"/>
        <v>2</v>
      </c>
      <c r="N19" s="105">
        <f t="shared" si="2"/>
        <v>2</v>
      </c>
      <c r="O19" s="105">
        <f t="shared" si="2"/>
        <v>6</v>
      </c>
      <c r="P19" s="105">
        <f t="shared" si="2"/>
        <v>7</v>
      </c>
      <c r="Q19" s="105">
        <f t="shared" si="2"/>
        <v>5</v>
      </c>
      <c r="R19" s="24">
        <f>J19-K19</f>
        <v>6</v>
      </c>
      <c r="S19" s="25">
        <f>S20/28</f>
        <v>6</v>
      </c>
      <c r="T19" s="27"/>
      <c r="U19" s="2"/>
      <c r="V19" s="2"/>
      <c r="W19" s="17"/>
    </row>
    <row r="20" spans="1:23" x14ac:dyDescent="0.35">
      <c r="A20" s="108"/>
      <c r="B20" s="108"/>
      <c r="C20" s="108"/>
      <c r="D20" s="108"/>
      <c r="E20" s="108"/>
      <c r="F20" s="108"/>
      <c r="G20" s="103"/>
      <c r="H20" s="103"/>
      <c r="I20" s="103"/>
      <c r="J20" s="23">
        <v>448</v>
      </c>
      <c r="K20" s="24">
        <f>K19*28</f>
        <v>280</v>
      </c>
      <c r="L20" s="105"/>
      <c r="M20" s="105"/>
      <c r="N20" s="105"/>
      <c r="O20" s="105"/>
      <c r="P20" s="105"/>
      <c r="Q20" s="105"/>
      <c r="R20" s="24">
        <f>J20-K20</f>
        <v>168</v>
      </c>
      <c r="S20" s="25">
        <f>SUM(S21:S25)</f>
        <v>168</v>
      </c>
      <c r="T20" s="27"/>
      <c r="U20" s="2"/>
      <c r="V20" s="2"/>
      <c r="W20" s="17"/>
    </row>
    <row r="21" spans="1:23" ht="15" customHeight="1" x14ac:dyDescent="0.35">
      <c r="A21" s="108"/>
      <c r="B21" s="108"/>
      <c r="C21" s="108"/>
      <c r="D21" s="108"/>
      <c r="E21" s="108"/>
      <c r="F21" s="108"/>
      <c r="G21" s="77" t="s">
        <v>47</v>
      </c>
      <c r="H21" s="1" t="s">
        <v>25</v>
      </c>
      <c r="I21" s="1"/>
      <c r="J21" s="28" t="s">
        <v>30</v>
      </c>
      <c r="K21" s="29">
        <f>SUM(L21,O21)</f>
        <v>2.5</v>
      </c>
      <c r="L21" s="29">
        <f>IF(I21="m",(M21+N21)*2.5*V21/28,(M21+N21)*2*V21/28)</f>
        <v>2</v>
      </c>
      <c r="M21" s="29">
        <v>2</v>
      </c>
      <c r="N21" s="29">
        <v>0</v>
      </c>
      <c r="O21" s="29">
        <f>IF(I21="m",(P21+Q21)*1.5*V21/28,(P21+Q21)*1*V21/28)</f>
        <v>0.5</v>
      </c>
      <c r="P21" s="29">
        <v>1</v>
      </c>
      <c r="Q21" s="29">
        <v>0</v>
      </c>
      <c r="R21" s="28" t="s">
        <v>85</v>
      </c>
      <c r="S21" s="30">
        <v>45</v>
      </c>
      <c r="T21" s="27"/>
      <c r="U21" s="3"/>
      <c r="V21" s="2">
        <v>14</v>
      </c>
      <c r="W21" s="4" t="s">
        <v>46</v>
      </c>
    </row>
    <row r="22" spans="1:23" ht="15" customHeight="1" x14ac:dyDescent="0.35">
      <c r="A22" s="108"/>
      <c r="B22" s="108"/>
      <c r="C22" s="108"/>
      <c r="D22" s="108"/>
      <c r="E22" s="108"/>
      <c r="F22" s="108"/>
      <c r="G22" s="77" t="s">
        <v>48</v>
      </c>
      <c r="H22" s="1" t="s">
        <v>25</v>
      </c>
      <c r="I22" s="1"/>
      <c r="J22" s="28" t="s">
        <v>30</v>
      </c>
      <c r="K22" s="29">
        <f>SUM(L22,O22)</f>
        <v>2.5</v>
      </c>
      <c r="L22" s="29">
        <f>IF(I22="m",(M22+N22)*2.5*V22/28,(M22+N22)*2*V22/28)</f>
        <v>2</v>
      </c>
      <c r="M22" s="29">
        <v>0</v>
      </c>
      <c r="N22" s="29">
        <v>2</v>
      </c>
      <c r="O22" s="29">
        <f>IF(I22="m",(P22+Q22)*1.5*V22/28,(P22+Q22)*1*V22/28)</f>
        <v>0.5</v>
      </c>
      <c r="P22" s="29">
        <v>0</v>
      </c>
      <c r="Q22" s="29">
        <v>1</v>
      </c>
      <c r="R22" s="28" t="s">
        <v>34</v>
      </c>
      <c r="S22" s="30">
        <v>72</v>
      </c>
      <c r="T22" s="27"/>
      <c r="U22" s="3"/>
      <c r="V22" s="2">
        <v>14</v>
      </c>
      <c r="W22" s="4" t="s">
        <v>46</v>
      </c>
    </row>
    <row r="23" spans="1:23" ht="13.5" customHeight="1" x14ac:dyDescent="0.35">
      <c r="A23" s="108"/>
      <c r="B23" s="108"/>
      <c r="C23" s="108"/>
      <c r="D23" s="108"/>
      <c r="E23" s="108"/>
      <c r="F23" s="108"/>
      <c r="G23" s="77" t="s">
        <v>178</v>
      </c>
      <c r="H23" s="1" t="s">
        <v>25</v>
      </c>
      <c r="I23" s="1"/>
      <c r="J23" s="28" t="s">
        <v>60</v>
      </c>
      <c r="K23" s="29">
        <f>SUM(L23,O23)</f>
        <v>2</v>
      </c>
      <c r="L23" s="29">
        <f>IF(I23="m",(M23+N23)*2.5*V23/28,(M23+N23)*2*V23/28)</f>
        <v>0</v>
      </c>
      <c r="M23" s="29">
        <v>0</v>
      </c>
      <c r="N23" s="29">
        <v>0</v>
      </c>
      <c r="O23" s="29">
        <f>IF(I23="m",(P23+Q23)*1.5*V23/28,(P23+Q23)*1*V23/28)</f>
        <v>2</v>
      </c>
      <c r="P23" s="29">
        <v>4</v>
      </c>
      <c r="Q23" s="29">
        <v>0</v>
      </c>
      <c r="R23" s="28" t="s">
        <v>44</v>
      </c>
      <c r="S23" s="30">
        <v>51</v>
      </c>
      <c r="T23" s="27"/>
      <c r="U23" s="3"/>
      <c r="V23" s="2">
        <v>14</v>
      </c>
      <c r="W23" s="4" t="s">
        <v>46</v>
      </c>
    </row>
    <row r="24" spans="1:23" ht="13.5" customHeight="1" x14ac:dyDescent="0.35">
      <c r="A24" s="108"/>
      <c r="B24" s="108"/>
      <c r="C24" s="108"/>
      <c r="D24" s="108"/>
      <c r="E24" s="108"/>
      <c r="F24" s="108"/>
      <c r="G24" s="77" t="s">
        <v>177</v>
      </c>
      <c r="H24" s="1" t="s">
        <v>25</v>
      </c>
      <c r="I24" s="1"/>
      <c r="J24" s="28" t="s">
        <v>94</v>
      </c>
      <c r="K24" s="29">
        <f>SUM(L24,O24)</f>
        <v>1</v>
      </c>
      <c r="L24" s="29">
        <f>IF(I24="m",(M24+N24)*2.5*V24/28,(M24+N24)*2*V24/28)</f>
        <v>0</v>
      </c>
      <c r="M24" s="29">
        <v>0</v>
      </c>
      <c r="N24" s="29">
        <v>0</v>
      </c>
      <c r="O24" s="29">
        <f>IF(I24="m",(P24+Q24)*1.5*V24/28,(P24+Q24)*1*V24/28)</f>
        <v>1</v>
      </c>
      <c r="P24" s="29">
        <v>0</v>
      </c>
      <c r="Q24" s="29">
        <v>2</v>
      </c>
      <c r="R24" s="28"/>
      <c r="S24" s="30"/>
      <c r="T24" s="27"/>
      <c r="U24" s="3"/>
      <c r="V24" s="2">
        <v>14</v>
      </c>
      <c r="W24" s="4" t="s">
        <v>46</v>
      </c>
    </row>
    <row r="25" spans="1:23" ht="13.5" customHeight="1" x14ac:dyDescent="0.35">
      <c r="A25" s="108"/>
      <c r="B25" s="108"/>
      <c r="C25" s="108"/>
      <c r="D25" s="108"/>
      <c r="E25" s="108"/>
      <c r="F25" s="108"/>
      <c r="G25" s="77" t="s">
        <v>206</v>
      </c>
      <c r="H25" s="1" t="s">
        <v>25</v>
      </c>
      <c r="I25" s="1"/>
      <c r="J25" s="28" t="s">
        <v>37</v>
      </c>
      <c r="K25" s="29">
        <f>SUM(L25,O25)</f>
        <v>2</v>
      </c>
      <c r="L25" s="29">
        <f>IF(I25="m",(M25+N25)*2.5*V25/28,(M25+N25)*2*V25/28)</f>
        <v>0</v>
      </c>
      <c r="M25" s="29">
        <v>0</v>
      </c>
      <c r="N25" s="29">
        <v>0</v>
      </c>
      <c r="O25" s="29">
        <f>IF(I25="m",(P25+Q25)*1.5*V25/28,(P25+Q25)*1*V25/28)</f>
        <v>2</v>
      </c>
      <c r="P25" s="29">
        <v>2</v>
      </c>
      <c r="Q25" s="29">
        <v>2</v>
      </c>
      <c r="R25" s="28"/>
      <c r="S25" s="30"/>
      <c r="T25" s="27"/>
      <c r="U25" s="3"/>
      <c r="V25" s="2">
        <v>14</v>
      </c>
      <c r="W25" s="4" t="s">
        <v>46</v>
      </c>
    </row>
    <row r="26" spans="1:23" s="8" customFormat="1" ht="12.65" customHeight="1" x14ac:dyDescent="0.3">
      <c r="A26" s="108">
        <v>4</v>
      </c>
      <c r="B26" s="108" t="s">
        <v>45</v>
      </c>
      <c r="C26" s="108" t="s">
        <v>50</v>
      </c>
      <c r="D26" s="108" t="s">
        <v>45</v>
      </c>
      <c r="E26" s="108" t="s">
        <v>23</v>
      </c>
      <c r="F26" s="108" t="s">
        <v>24</v>
      </c>
      <c r="G26" s="103"/>
      <c r="H26" s="103"/>
      <c r="I26" s="103"/>
      <c r="J26" s="23">
        <v>16</v>
      </c>
      <c r="K26" s="24">
        <f t="shared" ref="K26:P26" si="3">SUM(K28:K32)</f>
        <v>10</v>
      </c>
      <c r="L26" s="105">
        <f t="shared" si="3"/>
        <v>9</v>
      </c>
      <c r="M26" s="105">
        <f t="shared" si="3"/>
        <v>5</v>
      </c>
      <c r="N26" s="105">
        <f t="shared" si="3"/>
        <v>4</v>
      </c>
      <c r="O26" s="105">
        <f>SUM(O28:O32)</f>
        <v>1</v>
      </c>
      <c r="P26" s="105">
        <f t="shared" si="3"/>
        <v>2</v>
      </c>
      <c r="Q26" s="105">
        <f>SUM(Q28:Q32)</f>
        <v>0</v>
      </c>
      <c r="R26" s="24">
        <f>J26-K26</f>
        <v>6</v>
      </c>
      <c r="S26" s="25">
        <f>S27/28</f>
        <v>6</v>
      </c>
      <c r="T26" s="27"/>
      <c r="U26" s="2"/>
      <c r="V26" s="2"/>
      <c r="W26" s="17"/>
    </row>
    <row r="27" spans="1:23" s="9" customFormat="1" ht="12.65" customHeight="1" x14ac:dyDescent="0.3">
      <c r="A27" s="108"/>
      <c r="B27" s="108"/>
      <c r="C27" s="108"/>
      <c r="D27" s="108"/>
      <c r="E27" s="108"/>
      <c r="F27" s="108"/>
      <c r="G27" s="103"/>
      <c r="H27" s="103"/>
      <c r="I27" s="103"/>
      <c r="J27" s="23">
        <v>448</v>
      </c>
      <c r="K27" s="24">
        <f>K26*28</f>
        <v>280</v>
      </c>
      <c r="L27" s="105"/>
      <c r="M27" s="105"/>
      <c r="N27" s="105"/>
      <c r="O27" s="105"/>
      <c r="P27" s="105"/>
      <c r="Q27" s="105"/>
      <c r="R27" s="24">
        <f>J27-K27</f>
        <v>168</v>
      </c>
      <c r="S27" s="25">
        <f>SUM(S28:S32)</f>
        <v>168</v>
      </c>
      <c r="T27" s="27"/>
      <c r="U27" s="2"/>
      <c r="V27" s="2"/>
      <c r="W27" s="14"/>
    </row>
    <row r="28" spans="1:23" s="10" customFormat="1" ht="12.65" customHeight="1" x14ac:dyDescent="0.3">
      <c r="A28" s="108"/>
      <c r="B28" s="108"/>
      <c r="C28" s="108"/>
      <c r="D28" s="108"/>
      <c r="E28" s="108"/>
      <c r="F28" s="108"/>
      <c r="G28" s="77" t="s">
        <v>51</v>
      </c>
      <c r="H28" s="1" t="s">
        <v>25</v>
      </c>
      <c r="I28" s="1"/>
      <c r="J28" s="28" t="s">
        <v>43</v>
      </c>
      <c r="K28" s="29">
        <f>SUM(L28,O28)</f>
        <v>1</v>
      </c>
      <c r="L28" s="29">
        <f>IF(I28="m",(M28+N28)*2.5*V28/28,(M28+N28)*2*V28/28)</f>
        <v>1</v>
      </c>
      <c r="M28" s="29">
        <v>1</v>
      </c>
      <c r="N28" s="29">
        <v>0</v>
      </c>
      <c r="O28" s="29">
        <f>IF(I28="m",(P28+Q28)*1.5*V28/28,(P28+Q28)*1*V28/28)</f>
        <v>0</v>
      </c>
      <c r="P28" s="29">
        <v>0</v>
      </c>
      <c r="Q28" s="29">
        <v>0</v>
      </c>
      <c r="R28" s="28" t="s">
        <v>27</v>
      </c>
      <c r="S28" s="30">
        <v>81</v>
      </c>
      <c r="T28" s="27"/>
      <c r="U28" s="2"/>
      <c r="V28" s="2">
        <v>14</v>
      </c>
      <c r="W28" s="4" t="s">
        <v>50</v>
      </c>
    </row>
    <row r="29" spans="1:23" s="10" customFormat="1" ht="12.65" customHeight="1" x14ac:dyDescent="0.3">
      <c r="A29" s="108"/>
      <c r="B29" s="108"/>
      <c r="C29" s="108"/>
      <c r="D29" s="108"/>
      <c r="E29" s="108"/>
      <c r="F29" s="108"/>
      <c r="G29" s="77" t="s">
        <v>166</v>
      </c>
      <c r="H29" s="1" t="s">
        <v>25</v>
      </c>
      <c r="I29" s="1"/>
      <c r="J29" s="28" t="s">
        <v>30</v>
      </c>
      <c r="K29" s="29">
        <f>SUM(L29,O29)</f>
        <v>2</v>
      </c>
      <c r="L29" s="29">
        <f>IF(I29="m",(M29+N29)*2.5*V29/28,(M29+N29)*2*V29/28)</f>
        <v>2</v>
      </c>
      <c r="M29" s="29">
        <v>0</v>
      </c>
      <c r="N29" s="29">
        <v>2</v>
      </c>
      <c r="O29" s="29">
        <f>IF(I29="m",(P29+Q29)*1.5*V29/28,(P29+Q29)*1*V29/28)</f>
        <v>0</v>
      </c>
      <c r="P29" s="29">
        <v>0</v>
      </c>
      <c r="Q29" s="29">
        <v>0</v>
      </c>
      <c r="R29" s="28" t="s">
        <v>44</v>
      </c>
      <c r="S29" s="30">
        <v>42</v>
      </c>
      <c r="T29" s="27"/>
      <c r="U29" s="2"/>
      <c r="V29" s="2">
        <v>14</v>
      </c>
      <c r="W29" s="4" t="s">
        <v>50</v>
      </c>
    </row>
    <row r="30" spans="1:23" s="10" customFormat="1" ht="12.65" customHeight="1" x14ac:dyDescent="0.3">
      <c r="A30" s="108"/>
      <c r="B30" s="108"/>
      <c r="C30" s="108"/>
      <c r="D30" s="108"/>
      <c r="E30" s="108"/>
      <c r="F30" s="108"/>
      <c r="G30" s="78" t="s">
        <v>69</v>
      </c>
      <c r="H30" s="1" t="s">
        <v>25</v>
      </c>
      <c r="I30" s="1"/>
      <c r="J30" s="1" t="s">
        <v>94</v>
      </c>
      <c r="K30" s="18">
        <f>SUM(L30,O30)</f>
        <v>1</v>
      </c>
      <c r="L30" s="57">
        <f>IF(I30="m",(M30+N30)*2.5*V30/28,(M30+N30)*2*V30/28)</f>
        <v>0</v>
      </c>
      <c r="M30" s="18">
        <v>0</v>
      </c>
      <c r="N30" s="18">
        <v>0</v>
      </c>
      <c r="O30" s="57">
        <f>IF(I30="m",(P30+Q30)*1.5*V30/28,(P30+Q30)*1*V30/28)</f>
        <v>1</v>
      </c>
      <c r="P30" s="18">
        <v>2</v>
      </c>
      <c r="Q30" s="18">
        <v>0</v>
      </c>
      <c r="R30" s="28" t="s">
        <v>31</v>
      </c>
      <c r="S30" s="30">
        <v>45</v>
      </c>
      <c r="T30" s="2"/>
      <c r="U30" s="2"/>
      <c r="V30" s="2">
        <v>14</v>
      </c>
      <c r="W30" s="4" t="s">
        <v>50</v>
      </c>
    </row>
    <row r="31" spans="1:23" s="10" customFormat="1" ht="12.65" customHeight="1" x14ac:dyDescent="0.3">
      <c r="A31" s="108"/>
      <c r="B31" s="108"/>
      <c r="C31" s="108"/>
      <c r="D31" s="108"/>
      <c r="E31" s="108"/>
      <c r="F31" s="108"/>
      <c r="G31" s="77" t="s">
        <v>54</v>
      </c>
      <c r="H31" s="1" t="s">
        <v>25</v>
      </c>
      <c r="I31" s="1"/>
      <c r="J31" s="28" t="s">
        <v>26</v>
      </c>
      <c r="K31" s="29">
        <f>SUM(L31,O31)</f>
        <v>4</v>
      </c>
      <c r="L31" s="29">
        <f>IF(I31="m",(M31+N31)*2.5*V31/28,(M31+N31)*2*V31/28)</f>
        <v>4</v>
      </c>
      <c r="M31" s="29">
        <v>2</v>
      </c>
      <c r="N31" s="29">
        <v>2</v>
      </c>
      <c r="O31" s="29">
        <f>IF(I31="m",(P31+Q31)*1.5*V31/28,(P31+Q31)*1*V31/28)</f>
        <v>0</v>
      </c>
      <c r="P31" s="29">
        <v>0</v>
      </c>
      <c r="Q31" s="29">
        <v>0</v>
      </c>
      <c r="R31" s="9"/>
      <c r="S31" s="9"/>
      <c r="T31" s="27"/>
      <c r="U31" s="2"/>
      <c r="V31" s="2">
        <v>14</v>
      </c>
      <c r="W31" s="4" t="s">
        <v>50</v>
      </c>
    </row>
    <row r="32" spans="1:23" s="9" customFormat="1" ht="12.65" customHeight="1" x14ac:dyDescent="0.3">
      <c r="A32" s="108"/>
      <c r="B32" s="108"/>
      <c r="C32" s="108"/>
      <c r="D32" s="108"/>
      <c r="E32" s="108"/>
      <c r="F32" s="108"/>
      <c r="G32" s="77" t="s">
        <v>52</v>
      </c>
      <c r="H32" s="1" t="s">
        <v>25</v>
      </c>
      <c r="I32" s="1"/>
      <c r="J32" s="28" t="s">
        <v>53</v>
      </c>
      <c r="K32" s="29">
        <f>SUM(L32,O32)</f>
        <v>2</v>
      </c>
      <c r="L32" s="29">
        <f>IF(I32="m",(M32+N32)*2.5*V32/28,(M32+N32)*2*V32/28)</f>
        <v>2</v>
      </c>
      <c r="M32" s="29">
        <v>2</v>
      </c>
      <c r="N32" s="29">
        <v>0</v>
      </c>
      <c r="O32" s="29">
        <f>IF(I32="m",(P32+Q32)*1.5*V32/28,(P32+Q32)*1*V32/28)</f>
        <v>0</v>
      </c>
      <c r="P32" s="29">
        <v>0</v>
      </c>
      <c r="Q32" s="29">
        <v>0</v>
      </c>
      <c r="R32" s="28"/>
      <c r="S32" s="30"/>
      <c r="T32" s="27"/>
      <c r="U32" s="2"/>
      <c r="V32" s="2">
        <v>14</v>
      </c>
      <c r="W32" s="4" t="s">
        <v>50</v>
      </c>
    </row>
    <row r="33" spans="1:23" ht="17.25" customHeight="1" x14ac:dyDescent="0.35">
      <c r="A33" s="94">
        <v>5</v>
      </c>
      <c r="B33" s="94" t="s">
        <v>45</v>
      </c>
      <c r="C33" s="94" t="s">
        <v>62</v>
      </c>
      <c r="D33" s="94" t="s">
        <v>45</v>
      </c>
      <c r="E33" s="94" t="s">
        <v>23</v>
      </c>
      <c r="F33" s="94" t="s">
        <v>24</v>
      </c>
      <c r="G33" s="103"/>
      <c r="H33" s="103"/>
      <c r="I33" s="103"/>
      <c r="J33" s="23">
        <v>16</v>
      </c>
      <c r="K33" s="24">
        <f t="shared" ref="K33:Q33" si="4">SUM(K35:K38)</f>
        <v>10</v>
      </c>
      <c r="L33" s="105">
        <f t="shared" si="4"/>
        <v>8</v>
      </c>
      <c r="M33" s="105">
        <f t="shared" si="4"/>
        <v>5</v>
      </c>
      <c r="N33" s="105">
        <f t="shared" si="4"/>
        <v>3</v>
      </c>
      <c r="O33" s="105">
        <f>SUM(O35:O38)</f>
        <v>2</v>
      </c>
      <c r="P33" s="105">
        <f t="shared" si="4"/>
        <v>2</v>
      </c>
      <c r="Q33" s="105">
        <f t="shared" si="4"/>
        <v>2</v>
      </c>
      <c r="R33" s="24">
        <f>J33-K33</f>
        <v>6</v>
      </c>
      <c r="S33" s="25">
        <f>S34/28</f>
        <v>6</v>
      </c>
      <c r="T33" s="27"/>
      <c r="U33" s="2"/>
      <c r="V33" s="2"/>
      <c r="W33" s="17"/>
    </row>
    <row r="34" spans="1:23" x14ac:dyDescent="0.35">
      <c r="A34" s="101"/>
      <c r="B34" s="101"/>
      <c r="C34" s="101"/>
      <c r="D34" s="101"/>
      <c r="E34" s="101"/>
      <c r="F34" s="101"/>
      <c r="G34" s="103"/>
      <c r="H34" s="103"/>
      <c r="I34" s="103"/>
      <c r="J34" s="23">
        <v>448</v>
      </c>
      <c r="K34" s="24">
        <f>K33*28</f>
        <v>280</v>
      </c>
      <c r="L34" s="105"/>
      <c r="M34" s="105"/>
      <c r="N34" s="105"/>
      <c r="O34" s="105"/>
      <c r="P34" s="105"/>
      <c r="Q34" s="105"/>
      <c r="R34" s="24">
        <f>J34-K34</f>
        <v>168</v>
      </c>
      <c r="S34" s="25">
        <f>SUM(S35:S38)</f>
        <v>168</v>
      </c>
      <c r="T34" s="27"/>
      <c r="U34" s="2"/>
      <c r="V34" s="2"/>
      <c r="W34" s="17"/>
    </row>
    <row r="35" spans="1:23" x14ac:dyDescent="0.35">
      <c r="A35" s="101"/>
      <c r="B35" s="101"/>
      <c r="C35" s="101"/>
      <c r="D35" s="101"/>
      <c r="E35" s="101"/>
      <c r="F35" s="101"/>
      <c r="G35" s="77" t="s">
        <v>64</v>
      </c>
      <c r="H35" s="1" t="s">
        <v>25</v>
      </c>
      <c r="I35" s="1"/>
      <c r="J35" s="28" t="s">
        <v>43</v>
      </c>
      <c r="K35" s="29">
        <f>SUM(L35,O35)</f>
        <v>4</v>
      </c>
      <c r="L35" s="29">
        <f>IF(I35="m",(M35+N35)*2.5*V35/28,(M35+N35)*2*V35/28)</f>
        <v>4</v>
      </c>
      <c r="M35" s="29">
        <v>2</v>
      </c>
      <c r="N35" s="29">
        <v>2</v>
      </c>
      <c r="O35" s="29">
        <f>IF(I35="m",(P35+Q35)*1.5*V35/28,(P35+Q35)*1*V35/28)</f>
        <v>0</v>
      </c>
      <c r="P35" s="29">
        <v>0</v>
      </c>
      <c r="Q35" s="29">
        <v>0</v>
      </c>
      <c r="R35" s="28" t="s">
        <v>31</v>
      </c>
      <c r="S35" s="30">
        <v>45</v>
      </c>
      <c r="T35" s="27"/>
      <c r="U35" s="3"/>
      <c r="V35" s="2">
        <v>14</v>
      </c>
      <c r="W35" s="71" t="s">
        <v>62</v>
      </c>
    </row>
    <row r="36" spans="1:23" x14ac:dyDescent="0.35">
      <c r="A36" s="101"/>
      <c r="B36" s="101"/>
      <c r="C36" s="101"/>
      <c r="D36" s="101"/>
      <c r="E36" s="101"/>
      <c r="F36" s="101"/>
      <c r="G36" s="77" t="s">
        <v>123</v>
      </c>
      <c r="H36" s="1" t="s">
        <v>25</v>
      </c>
      <c r="I36" s="1"/>
      <c r="J36" s="1" t="s">
        <v>53</v>
      </c>
      <c r="K36" s="18">
        <f>SUM(L36,O36)</f>
        <v>2</v>
      </c>
      <c r="L36" s="57">
        <f>IF(I36="m",(M36+N36)*2.5*V36/28,(M36+N36)*2*V36/28)</f>
        <v>2</v>
      </c>
      <c r="M36" s="18">
        <v>2</v>
      </c>
      <c r="N36" s="18">
        <v>0</v>
      </c>
      <c r="O36" s="57">
        <f>IF(I36="m",(P36+Q36)*1.5*V36/28,(P36+Q36)*1*V36/28)</f>
        <v>0</v>
      </c>
      <c r="P36" s="18">
        <v>0</v>
      </c>
      <c r="Q36" s="18">
        <v>0</v>
      </c>
      <c r="R36" s="28" t="s">
        <v>44</v>
      </c>
      <c r="S36" s="30">
        <v>67</v>
      </c>
      <c r="T36" s="2"/>
      <c r="U36" s="3"/>
      <c r="V36" s="2">
        <v>14</v>
      </c>
      <c r="W36" s="71" t="s">
        <v>62</v>
      </c>
    </row>
    <row r="37" spans="1:23" x14ac:dyDescent="0.35">
      <c r="A37" s="101"/>
      <c r="B37" s="101"/>
      <c r="C37" s="101"/>
      <c r="D37" s="101"/>
      <c r="E37" s="101"/>
      <c r="F37" s="101"/>
      <c r="G37" s="77" t="s">
        <v>55</v>
      </c>
      <c r="H37" s="1" t="s">
        <v>25</v>
      </c>
      <c r="I37" s="1"/>
      <c r="J37" s="28" t="s">
        <v>60</v>
      </c>
      <c r="K37" s="29">
        <f>SUM(L37,O37)</f>
        <v>2</v>
      </c>
      <c r="L37" s="29">
        <f>IF(I37="m",(M37+N37)*2.5*V37/28,(M37+N37)*2*V37/28)</f>
        <v>0</v>
      </c>
      <c r="M37" s="29">
        <v>0</v>
      </c>
      <c r="N37" s="29">
        <v>0</v>
      </c>
      <c r="O37" s="29">
        <f>IF(I37="m",(P37+Q37)*1.5*V37/28,(P37+Q37)*1*V37/28)</f>
        <v>2</v>
      </c>
      <c r="P37" s="29">
        <v>2</v>
      </c>
      <c r="Q37" s="29">
        <v>2</v>
      </c>
      <c r="R37" s="28" t="s">
        <v>31</v>
      </c>
      <c r="S37" s="30">
        <v>56</v>
      </c>
      <c r="T37" s="27"/>
      <c r="U37" s="3"/>
      <c r="V37" s="2">
        <v>14</v>
      </c>
      <c r="W37" s="71" t="s">
        <v>62</v>
      </c>
    </row>
    <row r="38" spans="1:23" x14ac:dyDescent="0.35">
      <c r="A38" s="101"/>
      <c r="B38" s="101"/>
      <c r="C38" s="101"/>
      <c r="D38" s="101"/>
      <c r="E38" s="101"/>
      <c r="F38" s="101"/>
      <c r="G38" s="77" t="s">
        <v>209</v>
      </c>
      <c r="H38" s="1" t="s">
        <v>25</v>
      </c>
      <c r="I38" s="1"/>
      <c r="J38" s="28" t="s">
        <v>26</v>
      </c>
      <c r="K38" s="29">
        <f>SUM(L38,O38)</f>
        <v>2</v>
      </c>
      <c r="L38" s="29">
        <f>IF(I38="m",(M38+N38)*2.5*V38/28,(M38+N38)*2*V38/28)</f>
        <v>2</v>
      </c>
      <c r="M38" s="29">
        <v>1</v>
      </c>
      <c r="N38" s="29">
        <v>1</v>
      </c>
      <c r="O38" s="29">
        <f>IF(I38="m",(P38+Q38)*1.5*V38/28,(P38+Q38)*1*V38/28)</f>
        <v>0</v>
      </c>
      <c r="P38" s="29">
        <v>0</v>
      </c>
      <c r="Q38" s="29">
        <v>0</v>
      </c>
      <c r="R38" s="67"/>
      <c r="S38" s="67"/>
      <c r="T38" s="27"/>
      <c r="U38" s="3"/>
      <c r="V38" s="2">
        <v>14</v>
      </c>
      <c r="W38" s="71" t="s">
        <v>62</v>
      </c>
    </row>
    <row r="39" spans="1:23" ht="17.25" customHeight="1" x14ac:dyDescent="0.35">
      <c r="A39" s="94">
        <v>6</v>
      </c>
      <c r="B39" s="94" t="s">
        <v>45</v>
      </c>
      <c r="C39" s="94" t="s">
        <v>83</v>
      </c>
      <c r="D39" s="94" t="s">
        <v>45</v>
      </c>
      <c r="E39" s="94" t="s">
        <v>23</v>
      </c>
      <c r="F39" s="94" t="s">
        <v>24</v>
      </c>
      <c r="G39" s="103"/>
      <c r="H39" s="103"/>
      <c r="I39" s="103"/>
      <c r="J39" s="23">
        <v>16</v>
      </c>
      <c r="K39" s="24">
        <f>SUM(K41:K45)</f>
        <v>10.142857142857142</v>
      </c>
      <c r="L39" s="105">
        <f t="shared" ref="L39:Q39" si="5">SUM(L41:L45)</f>
        <v>3.7142857142857144</v>
      </c>
      <c r="M39" s="105">
        <f t="shared" si="5"/>
        <v>2</v>
      </c>
      <c r="N39" s="105">
        <f t="shared" si="5"/>
        <v>2</v>
      </c>
      <c r="O39" s="105">
        <f>SUM(O41:O45)</f>
        <v>6.4285714285714288</v>
      </c>
      <c r="P39" s="105">
        <f t="shared" si="5"/>
        <v>8</v>
      </c>
      <c r="Q39" s="105">
        <f t="shared" si="5"/>
        <v>5</v>
      </c>
      <c r="R39" s="24">
        <f>J39-K39</f>
        <v>5.8571428571428577</v>
      </c>
      <c r="S39" s="25">
        <f>S40/28</f>
        <v>5.8571428571428568</v>
      </c>
      <c r="T39" s="27"/>
      <c r="U39" s="2"/>
      <c r="V39" s="2"/>
      <c r="W39" s="17"/>
    </row>
    <row r="40" spans="1:23" x14ac:dyDescent="0.35">
      <c r="A40" s="101"/>
      <c r="B40" s="101"/>
      <c r="C40" s="101"/>
      <c r="D40" s="101"/>
      <c r="E40" s="101"/>
      <c r="F40" s="101"/>
      <c r="G40" s="103"/>
      <c r="H40" s="103"/>
      <c r="I40" s="103"/>
      <c r="J40" s="23">
        <v>448</v>
      </c>
      <c r="K40" s="24">
        <f>K39*28</f>
        <v>284</v>
      </c>
      <c r="L40" s="105"/>
      <c r="M40" s="105"/>
      <c r="N40" s="105"/>
      <c r="O40" s="105"/>
      <c r="P40" s="105"/>
      <c r="Q40" s="105"/>
      <c r="R40" s="24">
        <f>J40-K40</f>
        <v>164</v>
      </c>
      <c r="S40" s="25">
        <f>SUM(S41:S45)</f>
        <v>164</v>
      </c>
      <c r="T40" s="27"/>
      <c r="U40" s="2"/>
      <c r="V40" s="2"/>
      <c r="W40" s="17"/>
    </row>
    <row r="41" spans="1:23" x14ac:dyDescent="0.35">
      <c r="A41" s="101"/>
      <c r="B41" s="101"/>
      <c r="C41" s="101"/>
      <c r="D41" s="101"/>
      <c r="E41" s="101"/>
      <c r="F41" s="101"/>
      <c r="G41" s="77" t="s">
        <v>84</v>
      </c>
      <c r="H41" s="1" t="s">
        <v>25</v>
      </c>
      <c r="I41" s="1"/>
      <c r="J41" s="28" t="s">
        <v>43</v>
      </c>
      <c r="K41" s="29">
        <f>SUM(L41,O41)</f>
        <v>2</v>
      </c>
      <c r="L41" s="29">
        <f>IF(I41="m",(M41+N41)*2.5*V41/28,(M41+N41)*2*V41/28)</f>
        <v>2</v>
      </c>
      <c r="M41" s="29">
        <v>2</v>
      </c>
      <c r="N41" s="29">
        <v>0</v>
      </c>
      <c r="O41" s="29">
        <f>IF(I41="m",(P41+Q41)*1.5*V41/28,(P41+Q41)*1*V41/28)</f>
        <v>0</v>
      </c>
      <c r="P41" s="29">
        <v>0</v>
      </c>
      <c r="Q41" s="29">
        <v>0</v>
      </c>
      <c r="R41" s="28" t="s">
        <v>31</v>
      </c>
      <c r="S41" s="30">
        <v>45</v>
      </c>
      <c r="T41" s="27"/>
      <c r="U41" s="2"/>
      <c r="V41" s="1">
        <v>14</v>
      </c>
      <c r="W41" s="6" t="s">
        <v>83</v>
      </c>
    </row>
    <row r="42" spans="1:23" x14ac:dyDescent="0.35">
      <c r="A42" s="101"/>
      <c r="B42" s="101"/>
      <c r="C42" s="101"/>
      <c r="D42" s="101"/>
      <c r="E42" s="101"/>
      <c r="F42" s="101"/>
      <c r="G42" s="77" t="s">
        <v>124</v>
      </c>
      <c r="H42" s="1" t="s">
        <v>25</v>
      </c>
      <c r="I42" s="1"/>
      <c r="J42" s="28" t="s">
        <v>75</v>
      </c>
      <c r="K42" s="29">
        <f>SUM(L42,O42)</f>
        <v>2.1428571428571428</v>
      </c>
      <c r="L42" s="29">
        <f>IF(I42="m",(M42+N42)*2.5*V42/28,(M42+N42)*2*V42/28)</f>
        <v>1.7142857142857142</v>
      </c>
      <c r="M42" s="29">
        <v>0</v>
      </c>
      <c r="N42" s="29">
        <v>2</v>
      </c>
      <c r="O42" s="29">
        <f>IF(I42="m",(P42+Q42)*1.5*V42/28,(P42+Q42)*1*V42/28)</f>
        <v>0.42857142857142855</v>
      </c>
      <c r="P42" s="29">
        <v>0</v>
      </c>
      <c r="Q42" s="29">
        <v>1</v>
      </c>
      <c r="R42" s="28" t="s">
        <v>34</v>
      </c>
      <c r="S42" s="30">
        <v>58</v>
      </c>
      <c r="T42" s="27"/>
      <c r="U42" s="3"/>
      <c r="V42" s="2" t="s">
        <v>134</v>
      </c>
      <c r="W42" s="6" t="s">
        <v>83</v>
      </c>
    </row>
    <row r="43" spans="1:23" x14ac:dyDescent="0.35">
      <c r="A43" s="101"/>
      <c r="B43" s="101"/>
      <c r="C43" s="101"/>
      <c r="D43" s="101"/>
      <c r="E43" s="101"/>
      <c r="F43" s="101"/>
      <c r="G43" s="77" t="s">
        <v>189</v>
      </c>
      <c r="H43" s="1" t="s">
        <v>25</v>
      </c>
      <c r="I43" s="1"/>
      <c r="J43" s="28" t="s">
        <v>60</v>
      </c>
      <c r="K43" s="29">
        <f>SUM(L43,O43)</f>
        <v>2</v>
      </c>
      <c r="L43" s="29">
        <f>IF(I43="m",(M43+N43)*2.5*V43/28,(M43+N43)*2*V43/28)</f>
        <v>0</v>
      </c>
      <c r="M43" s="29">
        <v>0</v>
      </c>
      <c r="N43" s="29">
        <v>0</v>
      </c>
      <c r="O43" s="29">
        <f>IF(I43="m",(P43+Q43)*1.5*V43/28,(P43+Q43)*1*V43/28)</f>
        <v>2</v>
      </c>
      <c r="P43" s="29">
        <v>4</v>
      </c>
      <c r="Q43" s="29">
        <v>0</v>
      </c>
      <c r="R43" s="28" t="s">
        <v>85</v>
      </c>
      <c r="S43" s="30">
        <v>61</v>
      </c>
      <c r="T43" s="27"/>
      <c r="U43" s="3"/>
      <c r="V43" s="1">
        <v>14</v>
      </c>
      <c r="W43" s="6" t="s">
        <v>83</v>
      </c>
    </row>
    <row r="44" spans="1:23" x14ac:dyDescent="0.35">
      <c r="A44" s="101"/>
      <c r="B44" s="101"/>
      <c r="C44" s="101"/>
      <c r="D44" s="101"/>
      <c r="E44" s="101"/>
      <c r="F44" s="101"/>
      <c r="G44" s="77" t="s">
        <v>190</v>
      </c>
      <c r="H44" s="1" t="s">
        <v>25</v>
      </c>
      <c r="I44" s="1"/>
      <c r="J44" s="28" t="s">
        <v>60</v>
      </c>
      <c r="K44" s="29">
        <f>SUM(L44,O44)</f>
        <v>2</v>
      </c>
      <c r="L44" s="29">
        <f>IF(I44="m",(M44+N44)*2.5*V44/28,(M44+N44)*2*V44/28)</f>
        <v>0</v>
      </c>
      <c r="M44" s="29">
        <v>0</v>
      </c>
      <c r="N44" s="29">
        <v>0</v>
      </c>
      <c r="O44" s="29">
        <f>IF(I44="m",(P44+Q44)*1.5*V44/28,(P44+Q44)*1*V44/28)</f>
        <v>2</v>
      </c>
      <c r="P44" s="29">
        <v>0</v>
      </c>
      <c r="Q44" s="29">
        <v>4</v>
      </c>
      <c r="R44" s="28"/>
      <c r="S44" s="30"/>
      <c r="T44" s="27"/>
      <c r="U44" s="3"/>
      <c r="V44" s="1">
        <v>14</v>
      </c>
      <c r="W44" s="6" t="s">
        <v>83</v>
      </c>
    </row>
    <row r="45" spans="1:23" x14ac:dyDescent="0.35">
      <c r="A45" s="101"/>
      <c r="B45" s="101"/>
      <c r="C45" s="101"/>
      <c r="D45" s="101"/>
      <c r="E45" s="101"/>
      <c r="F45" s="101"/>
      <c r="G45" s="86" t="s">
        <v>204</v>
      </c>
      <c r="H45" s="1" t="s">
        <v>25</v>
      </c>
      <c r="I45" s="1"/>
      <c r="J45" s="28" t="s">
        <v>33</v>
      </c>
      <c r="K45" s="29">
        <f>SUM(L45,O45)</f>
        <v>2</v>
      </c>
      <c r="L45" s="29">
        <f>IF(I45="m",(M45+N45)*2.5*V45/28,(M45+N45)*2*V45/28)</f>
        <v>0</v>
      </c>
      <c r="M45" s="29">
        <v>0</v>
      </c>
      <c r="N45" s="29">
        <v>0</v>
      </c>
      <c r="O45" s="29">
        <f>IF(I45="m",(P45+Q45)*1.5*V45/28,(P45+Q45)*1*V45/28)</f>
        <v>2</v>
      </c>
      <c r="P45" s="29">
        <v>4</v>
      </c>
      <c r="Q45" s="29">
        <v>0</v>
      </c>
      <c r="R45" s="28"/>
      <c r="S45" s="30"/>
      <c r="T45" s="27"/>
      <c r="U45" s="2"/>
      <c r="V45" s="1">
        <v>14</v>
      </c>
      <c r="W45" s="6" t="s">
        <v>83</v>
      </c>
    </row>
    <row r="46" spans="1:23" x14ac:dyDescent="0.35">
      <c r="A46" s="108">
        <v>7</v>
      </c>
      <c r="B46" s="108" t="s">
        <v>22</v>
      </c>
      <c r="C46" s="108" t="s">
        <v>66</v>
      </c>
      <c r="D46" s="108" t="s">
        <v>22</v>
      </c>
      <c r="E46" s="108" t="s">
        <v>23</v>
      </c>
      <c r="F46" s="108" t="s">
        <v>24</v>
      </c>
      <c r="G46" s="109"/>
      <c r="H46" s="109"/>
      <c r="I46" s="109"/>
      <c r="J46" s="23">
        <v>16</v>
      </c>
      <c r="K46" s="24">
        <f>SUM(K48:K53)</f>
        <v>11.928571428571429</v>
      </c>
      <c r="L46" s="110">
        <f t="shared" ref="L46:Q46" si="6">SUM(L48:L53)</f>
        <v>4</v>
      </c>
      <c r="M46" s="110">
        <f t="shared" si="6"/>
        <v>4</v>
      </c>
      <c r="N46" s="110">
        <f t="shared" si="6"/>
        <v>0</v>
      </c>
      <c r="O46" s="110">
        <f>SUM(O48:O53)</f>
        <v>7.9285714285714288</v>
      </c>
      <c r="P46" s="110">
        <f t="shared" si="6"/>
        <v>5</v>
      </c>
      <c r="Q46" s="110">
        <f t="shared" si="6"/>
        <v>12</v>
      </c>
      <c r="R46" s="24">
        <f>J46-K46</f>
        <v>4.0714285714285712</v>
      </c>
      <c r="S46" s="25">
        <f>S47/28</f>
        <v>4.0714285714285712</v>
      </c>
      <c r="T46" s="26"/>
      <c r="U46" s="2"/>
      <c r="V46" s="2"/>
      <c r="W46" s="17"/>
    </row>
    <row r="47" spans="1:23" x14ac:dyDescent="0.35">
      <c r="A47" s="108"/>
      <c r="B47" s="108"/>
      <c r="C47" s="108"/>
      <c r="D47" s="108"/>
      <c r="E47" s="108"/>
      <c r="F47" s="108"/>
      <c r="G47" s="102"/>
      <c r="H47" s="102"/>
      <c r="I47" s="102"/>
      <c r="J47" s="23">
        <v>448</v>
      </c>
      <c r="K47" s="24">
        <f>K46*28</f>
        <v>334</v>
      </c>
      <c r="L47" s="104"/>
      <c r="M47" s="104"/>
      <c r="N47" s="104"/>
      <c r="O47" s="104"/>
      <c r="P47" s="104"/>
      <c r="Q47" s="104"/>
      <c r="R47" s="24">
        <f>J47-K47</f>
        <v>114</v>
      </c>
      <c r="S47" s="25">
        <f>SUM(S48:S53)</f>
        <v>114</v>
      </c>
      <c r="T47" s="27"/>
      <c r="U47" s="2"/>
      <c r="V47" s="2"/>
      <c r="W47" s="14"/>
    </row>
    <row r="48" spans="1:23" x14ac:dyDescent="0.35">
      <c r="A48" s="108"/>
      <c r="B48" s="108"/>
      <c r="C48" s="108"/>
      <c r="D48" s="108"/>
      <c r="E48" s="108"/>
      <c r="F48" s="108"/>
      <c r="G48" s="78" t="s">
        <v>67</v>
      </c>
      <c r="H48" s="1" t="s">
        <v>25</v>
      </c>
      <c r="I48" s="1"/>
      <c r="J48" s="28" t="s">
        <v>30</v>
      </c>
      <c r="K48" s="29">
        <f t="shared" ref="K48:K53" si="7">SUM(L48,O48)</f>
        <v>2</v>
      </c>
      <c r="L48" s="29">
        <f t="shared" ref="L48:L53" si="8">IF(I48="m",(M48+N48)*2.5*V48/28,(M48+N48)*2*V48/28)</f>
        <v>2</v>
      </c>
      <c r="M48" s="29">
        <v>2</v>
      </c>
      <c r="N48" s="29">
        <v>0</v>
      </c>
      <c r="O48" s="29">
        <f t="shared" ref="O48:O53" si="9">IF(I48="m",(P48+Q48)*1.5*V48/28,(P48+Q48)*1*V48/28)</f>
        <v>0</v>
      </c>
      <c r="P48" s="29">
        <v>0</v>
      </c>
      <c r="Q48" s="29">
        <v>0</v>
      </c>
      <c r="R48" s="28" t="s">
        <v>27</v>
      </c>
      <c r="S48" s="30">
        <v>41</v>
      </c>
      <c r="T48" s="27"/>
      <c r="U48" s="2"/>
      <c r="V48" s="5">
        <v>14</v>
      </c>
      <c r="W48" s="6" t="s">
        <v>68</v>
      </c>
    </row>
    <row r="49" spans="1:23" x14ac:dyDescent="0.35">
      <c r="A49" s="108"/>
      <c r="B49" s="108"/>
      <c r="C49" s="108"/>
      <c r="D49" s="108"/>
      <c r="E49" s="108"/>
      <c r="F49" s="108"/>
      <c r="G49" s="84" t="s">
        <v>201</v>
      </c>
      <c r="H49" s="1" t="s">
        <v>25</v>
      </c>
      <c r="I49" s="1"/>
      <c r="J49" s="28" t="s">
        <v>53</v>
      </c>
      <c r="K49" s="29">
        <f t="shared" si="7"/>
        <v>2.5</v>
      </c>
      <c r="L49" s="29">
        <f t="shared" si="8"/>
        <v>2</v>
      </c>
      <c r="M49" s="29">
        <v>2</v>
      </c>
      <c r="N49" s="29">
        <v>0</v>
      </c>
      <c r="O49" s="29">
        <f t="shared" si="9"/>
        <v>0.5</v>
      </c>
      <c r="P49" s="29">
        <v>1</v>
      </c>
      <c r="Q49" s="29">
        <v>0</v>
      </c>
      <c r="R49" s="28" t="s">
        <v>34</v>
      </c>
      <c r="S49" s="30">
        <v>28</v>
      </c>
      <c r="T49" s="27"/>
      <c r="U49" s="2"/>
      <c r="V49" s="5">
        <v>14</v>
      </c>
      <c r="W49" s="6" t="s">
        <v>68</v>
      </c>
    </row>
    <row r="50" spans="1:23" x14ac:dyDescent="0.35">
      <c r="A50" s="108"/>
      <c r="B50" s="108"/>
      <c r="C50" s="108"/>
      <c r="D50" s="108"/>
      <c r="E50" s="108"/>
      <c r="F50" s="108"/>
      <c r="G50" s="86" t="s">
        <v>202</v>
      </c>
      <c r="H50" s="1" t="s">
        <v>25</v>
      </c>
      <c r="I50" s="1"/>
      <c r="J50" s="28" t="s">
        <v>33</v>
      </c>
      <c r="K50" s="29">
        <f t="shared" si="7"/>
        <v>1.7142857142857142</v>
      </c>
      <c r="L50" s="29">
        <f t="shared" si="8"/>
        <v>0</v>
      </c>
      <c r="M50" s="29">
        <v>0</v>
      </c>
      <c r="N50" s="29">
        <v>0</v>
      </c>
      <c r="O50" s="29">
        <f t="shared" si="9"/>
        <v>1.7142857142857142</v>
      </c>
      <c r="P50" s="29">
        <v>0</v>
      </c>
      <c r="Q50" s="29">
        <v>4</v>
      </c>
      <c r="R50" s="28" t="s">
        <v>31</v>
      </c>
      <c r="S50" s="30">
        <v>45</v>
      </c>
      <c r="T50" s="27"/>
      <c r="U50" s="2"/>
      <c r="V50" s="5">
        <v>12</v>
      </c>
      <c r="W50" s="6" t="s">
        <v>68</v>
      </c>
    </row>
    <row r="51" spans="1:23" x14ac:dyDescent="0.35">
      <c r="A51" s="108"/>
      <c r="B51" s="108"/>
      <c r="C51" s="108"/>
      <c r="D51" s="108"/>
      <c r="E51" s="108"/>
      <c r="F51" s="108"/>
      <c r="G51" s="77" t="s">
        <v>116</v>
      </c>
      <c r="H51" s="1" t="s">
        <v>25</v>
      </c>
      <c r="I51" s="1"/>
      <c r="J51" s="28" t="s">
        <v>33</v>
      </c>
      <c r="K51" s="29">
        <f>SUM(L51,O51)</f>
        <v>1.7142857142857142</v>
      </c>
      <c r="L51" s="29">
        <f>IF(I51="m",(M51+N51)*2.5*V51/28,(M51+N51)*2*V51/28)</f>
        <v>0</v>
      </c>
      <c r="M51" s="29">
        <v>0</v>
      </c>
      <c r="N51" s="29">
        <v>0</v>
      </c>
      <c r="O51" s="29">
        <f>IF(I51="m",(P51+Q51)*1.5*V51/28,(P51+Q51)*1*V51/28)</f>
        <v>1.7142857142857142</v>
      </c>
      <c r="P51" s="29">
        <v>0</v>
      </c>
      <c r="Q51" s="29">
        <v>4</v>
      </c>
      <c r="R51" s="28"/>
      <c r="S51" s="30"/>
      <c r="T51" s="27"/>
      <c r="U51" s="3"/>
      <c r="V51" s="2" t="s">
        <v>134</v>
      </c>
      <c r="W51" s="6" t="s">
        <v>68</v>
      </c>
    </row>
    <row r="52" spans="1:23" x14ac:dyDescent="0.35">
      <c r="A52" s="108"/>
      <c r="B52" s="108"/>
      <c r="C52" s="108"/>
      <c r="D52" s="108"/>
      <c r="E52" s="108"/>
      <c r="F52" s="108"/>
      <c r="G52" s="77" t="s">
        <v>149</v>
      </c>
      <c r="H52" s="1" t="s">
        <v>25</v>
      </c>
      <c r="I52" s="1"/>
      <c r="J52" s="1" t="s">
        <v>37</v>
      </c>
      <c r="K52" s="18">
        <f>SUM(L52,O52)</f>
        <v>2</v>
      </c>
      <c r="L52" s="57">
        <f>IF(I52="m",(M52+N52)*2.5*V52/28,(M52+N52)*2*V52/28)</f>
        <v>0</v>
      </c>
      <c r="M52" s="18">
        <v>0</v>
      </c>
      <c r="N52" s="18">
        <v>0</v>
      </c>
      <c r="O52" s="57">
        <f>IF(I52="m",(P52+Q52)*1.5*V52/28,(P52+Q52)*1*V52/28)</f>
        <v>2</v>
      </c>
      <c r="P52" s="18">
        <v>0</v>
      </c>
      <c r="Q52" s="18">
        <v>4</v>
      </c>
      <c r="R52" s="1"/>
      <c r="S52" s="61"/>
      <c r="T52" s="2"/>
      <c r="U52" s="3"/>
      <c r="V52" s="2">
        <v>14</v>
      </c>
      <c r="W52" s="4" t="s">
        <v>68</v>
      </c>
    </row>
    <row r="53" spans="1:23" x14ac:dyDescent="0.35">
      <c r="A53" s="108"/>
      <c r="B53" s="108"/>
      <c r="C53" s="108"/>
      <c r="D53" s="108"/>
      <c r="E53" s="108"/>
      <c r="F53" s="108"/>
      <c r="G53" s="77" t="s">
        <v>112</v>
      </c>
      <c r="H53" s="1" t="s">
        <v>25</v>
      </c>
      <c r="I53" s="1"/>
      <c r="J53" s="28" t="s">
        <v>33</v>
      </c>
      <c r="K53" s="29">
        <f t="shared" si="7"/>
        <v>2</v>
      </c>
      <c r="L53" s="29">
        <f t="shared" si="8"/>
        <v>0</v>
      </c>
      <c r="M53" s="29">
        <v>0</v>
      </c>
      <c r="N53" s="29">
        <v>0</v>
      </c>
      <c r="O53" s="29">
        <f t="shared" si="9"/>
        <v>2</v>
      </c>
      <c r="P53" s="29">
        <v>4</v>
      </c>
      <c r="Q53" s="29">
        <v>0</v>
      </c>
      <c r="R53" s="28" t="s">
        <v>49</v>
      </c>
      <c r="S53" s="30" t="s">
        <v>49</v>
      </c>
      <c r="T53" s="27"/>
      <c r="U53" s="3"/>
      <c r="V53" s="5">
        <v>14</v>
      </c>
      <c r="W53" s="4" t="s">
        <v>68</v>
      </c>
    </row>
    <row r="54" spans="1:23" s="8" customFormat="1" ht="13" x14ac:dyDescent="0.3">
      <c r="A54" s="108">
        <v>8</v>
      </c>
      <c r="B54" s="108" t="s">
        <v>22</v>
      </c>
      <c r="C54" s="108" t="s">
        <v>70</v>
      </c>
      <c r="D54" s="108" t="s">
        <v>22</v>
      </c>
      <c r="E54" s="108" t="s">
        <v>23</v>
      </c>
      <c r="F54" s="108" t="s">
        <v>24</v>
      </c>
      <c r="G54" s="103"/>
      <c r="H54" s="103"/>
      <c r="I54" s="103"/>
      <c r="J54" s="23">
        <v>16</v>
      </c>
      <c r="K54" s="24">
        <f>SUM(K56:K61)</f>
        <v>12</v>
      </c>
      <c r="L54" s="105">
        <f t="shared" ref="L54:Q54" si="10">SUM(L56:L61)</f>
        <v>6.7142857142857144</v>
      </c>
      <c r="M54" s="105">
        <f t="shared" si="10"/>
        <v>3</v>
      </c>
      <c r="N54" s="105">
        <f t="shared" si="10"/>
        <v>4</v>
      </c>
      <c r="O54" s="105">
        <f t="shared" si="10"/>
        <v>5.2857142857142856</v>
      </c>
      <c r="P54" s="105">
        <f t="shared" si="10"/>
        <v>5</v>
      </c>
      <c r="Q54" s="105">
        <f t="shared" si="10"/>
        <v>6</v>
      </c>
      <c r="R54" s="24">
        <f>J54-K54</f>
        <v>4</v>
      </c>
      <c r="S54" s="25">
        <f>S55/28</f>
        <v>4</v>
      </c>
      <c r="T54" s="27"/>
      <c r="U54" s="2"/>
      <c r="V54" s="2"/>
      <c r="W54" s="17"/>
    </row>
    <row r="55" spans="1:23" s="8" customFormat="1" ht="13" x14ac:dyDescent="0.3">
      <c r="A55" s="108"/>
      <c r="B55" s="108"/>
      <c r="C55" s="108"/>
      <c r="D55" s="108"/>
      <c r="E55" s="108"/>
      <c r="F55" s="108"/>
      <c r="G55" s="103"/>
      <c r="H55" s="103"/>
      <c r="I55" s="103"/>
      <c r="J55" s="23">
        <v>448</v>
      </c>
      <c r="K55" s="24">
        <f>K54*28</f>
        <v>336</v>
      </c>
      <c r="L55" s="105"/>
      <c r="M55" s="105"/>
      <c r="N55" s="105"/>
      <c r="O55" s="105"/>
      <c r="P55" s="105"/>
      <c r="Q55" s="105"/>
      <c r="R55" s="24">
        <f>J55-K55</f>
        <v>112</v>
      </c>
      <c r="S55" s="25">
        <f>SUM(S56:S61)</f>
        <v>112</v>
      </c>
      <c r="T55" s="27"/>
      <c r="U55" s="2"/>
      <c r="V55" s="2"/>
      <c r="W55" s="17"/>
    </row>
    <row r="56" spans="1:23" s="10" customFormat="1" ht="13" x14ac:dyDescent="0.3">
      <c r="A56" s="108"/>
      <c r="B56" s="108"/>
      <c r="C56" s="108"/>
      <c r="D56" s="108"/>
      <c r="E56" s="108"/>
      <c r="F56" s="108"/>
      <c r="G56" s="77" t="s">
        <v>71</v>
      </c>
      <c r="H56" s="1" t="s">
        <v>25</v>
      </c>
      <c r="I56" s="1"/>
      <c r="J56" s="1" t="s">
        <v>26</v>
      </c>
      <c r="K56" s="18">
        <f t="shared" ref="K56:K61" si="11">SUM(L56,O56)</f>
        <v>4</v>
      </c>
      <c r="L56" s="18">
        <f t="shared" ref="L56:L61" si="12">IF(I56="m",(M56+N56)*2.5*V56/28,(M56+N56)*2*V56/28)</f>
        <v>3</v>
      </c>
      <c r="M56" s="18">
        <v>1</v>
      </c>
      <c r="N56" s="18">
        <v>2</v>
      </c>
      <c r="O56" s="18">
        <f t="shared" ref="O56:O61" si="13">IF(I56="m",(P56+Q56)*1.5*V56/28,(P56+Q56)*1*V56/28)</f>
        <v>1</v>
      </c>
      <c r="P56" s="18">
        <v>1</v>
      </c>
      <c r="Q56" s="18">
        <v>1</v>
      </c>
      <c r="R56" s="28" t="s">
        <v>34</v>
      </c>
      <c r="S56" s="30">
        <v>25</v>
      </c>
      <c r="T56" s="27"/>
      <c r="U56" s="2"/>
      <c r="V56" s="2">
        <v>14</v>
      </c>
      <c r="W56" s="4" t="s">
        <v>70</v>
      </c>
    </row>
    <row r="57" spans="1:23" s="10" customFormat="1" ht="13" x14ac:dyDescent="0.3">
      <c r="A57" s="108"/>
      <c r="B57" s="108"/>
      <c r="C57" s="108"/>
      <c r="D57" s="108"/>
      <c r="E57" s="108"/>
      <c r="F57" s="108"/>
      <c r="G57" s="77" t="s">
        <v>73</v>
      </c>
      <c r="H57" s="1" t="s">
        <v>25</v>
      </c>
      <c r="I57" s="1"/>
      <c r="J57" s="1" t="s">
        <v>53</v>
      </c>
      <c r="K57" s="18">
        <f t="shared" si="11"/>
        <v>2</v>
      </c>
      <c r="L57" s="18">
        <f t="shared" si="12"/>
        <v>2</v>
      </c>
      <c r="M57" s="18">
        <v>2</v>
      </c>
      <c r="N57" s="18">
        <v>0</v>
      </c>
      <c r="O57" s="18">
        <f t="shared" si="13"/>
        <v>0</v>
      </c>
      <c r="P57" s="18">
        <v>0</v>
      </c>
      <c r="Q57" s="18">
        <v>0</v>
      </c>
      <c r="R57" s="28" t="s">
        <v>44</v>
      </c>
      <c r="S57" s="30">
        <v>42</v>
      </c>
      <c r="T57" s="27"/>
      <c r="U57" s="2"/>
      <c r="V57" s="2">
        <v>14</v>
      </c>
      <c r="W57" s="4" t="s">
        <v>70</v>
      </c>
    </row>
    <row r="58" spans="1:23" s="10" customFormat="1" ht="13" x14ac:dyDescent="0.3">
      <c r="A58" s="108"/>
      <c r="B58" s="108"/>
      <c r="C58" s="108"/>
      <c r="D58" s="108"/>
      <c r="E58" s="108"/>
      <c r="F58" s="108"/>
      <c r="G58" s="77" t="s">
        <v>86</v>
      </c>
      <c r="H58" s="1" t="s">
        <v>126</v>
      </c>
      <c r="I58" s="1"/>
      <c r="J58" s="1" t="s">
        <v>91</v>
      </c>
      <c r="K58" s="18">
        <f>SUM(L58,O58)</f>
        <v>2</v>
      </c>
      <c r="L58" s="57">
        <f>IF(I58="m",(M58+N58)*2.5*V58/28,(M58+N58)*2*V58/28)</f>
        <v>0</v>
      </c>
      <c r="M58" s="18">
        <v>0</v>
      </c>
      <c r="N58" s="18">
        <v>0</v>
      </c>
      <c r="O58" s="57">
        <f>IF(I58="m",(P58+Q58)*1.5*V58/28,(P58+Q58)*1*V58/28)</f>
        <v>2</v>
      </c>
      <c r="P58" s="18">
        <v>2</v>
      </c>
      <c r="Q58" s="18">
        <v>2</v>
      </c>
      <c r="R58" s="28" t="s">
        <v>31</v>
      </c>
      <c r="S58" s="30">
        <v>45</v>
      </c>
      <c r="T58" s="2"/>
      <c r="U58" s="3"/>
      <c r="V58" s="5">
        <v>14</v>
      </c>
      <c r="W58" s="4" t="s">
        <v>70</v>
      </c>
    </row>
    <row r="59" spans="1:23" s="10" customFormat="1" ht="13" x14ac:dyDescent="0.3">
      <c r="A59" s="108"/>
      <c r="B59" s="108"/>
      <c r="C59" s="108"/>
      <c r="D59" s="108"/>
      <c r="E59" s="108"/>
      <c r="F59" s="108"/>
      <c r="G59" s="77" t="s">
        <v>72</v>
      </c>
      <c r="H59" s="1" t="s">
        <v>25</v>
      </c>
      <c r="I59" s="1"/>
      <c r="J59" s="1" t="s">
        <v>75</v>
      </c>
      <c r="K59" s="18">
        <f>SUM(L59,O59)</f>
        <v>2.1428571428571428</v>
      </c>
      <c r="L59" s="18">
        <f>IF(I59="m",(M59+N59)*2.5*V59/28,(M59+N59)*2*V59/28)</f>
        <v>1.7142857142857142</v>
      </c>
      <c r="M59" s="18">
        <v>0</v>
      </c>
      <c r="N59" s="18">
        <v>2</v>
      </c>
      <c r="O59" s="18">
        <f>IF(I59="m",(P59+Q59)*1.5*V59/28,(P59+Q59)*1*V59/28)</f>
        <v>0.42857142857142855</v>
      </c>
      <c r="P59" s="18">
        <v>0</v>
      </c>
      <c r="Q59" s="18">
        <v>1</v>
      </c>
      <c r="R59" s="28"/>
      <c r="S59" s="30"/>
      <c r="T59" s="27"/>
      <c r="U59" s="3"/>
      <c r="V59" s="2" t="s">
        <v>134</v>
      </c>
      <c r="W59" s="4" t="s">
        <v>70</v>
      </c>
    </row>
    <row r="60" spans="1:23" s="10" customFormat="1" ht="14" x14ac:dyDescent="0.3">
      <c r="A60" s="108"/>
      <c r="B60" s="108"/>
      <c r="C60" s="108"/>
      <c r="D60" s="108"/>
      <c r="E60" s="108"/>
      <c r="F60" s="108"/>
      <c r="G60" s="84" t="s">
        <v>203</v>
      </c>
      <c r="H60" s="1" t="s">
        <v>25</v>
      </c>
      <c r="I60" s="1"/>
      <c r="J60" s="1" t="s">
        <v>36</v>
      </c>
      <c r="K60" s="18">
        <f>SUM(L60,O60)</f>
        <v>0.8571428571428571</v>
      </c>
      <c r="L60" s="18">
        <f t="shared" si="12"/>
        <v>0</v>
      </c>
      <c r="M60" s="18">
        <v>0</v>
      </c>
      <c r="N60" s="18">
        <v>0</v>
      </c>
      <c r="O60" s="18">
        <f>IF(I60="m",(P60+Q60)*1.5*V60/28,(P60+Q60)*1*V60/28)</f>
        <v>0.8571428571428571</v>
      </c>
      <c r="P60" s="18">
        <v>0</v>
      </c>
      <c r="Q60" s="18">
        <v>2</v>
      </c>
      <c r="R60" s="28"/>
      <c r="S60" s="30"/>
      <c r="T60" s="27"/>
      <c r="U60" s="2"/>
      <c r="V60" s="2" t="s">
        <v>134</v>
      </c>
      <c r="W60" s="4" t="s">
        <v>70</v>
      </c>
    </row>
    <row r="61" spans="1:23" s="10" customFormat="1" ht="13" x14ac:dyDescent="0.3">
      <c r="A61" s="108"/>
      <c r="B61" s="108"/>
      <c r="C61" s="108"/>
      <c r="D61" s="108"/>
      <c r="E61" s="108"/>
      <c r="F61" s="108"/>
      <c r="G61" s="77" t="s">
        <v>74</v>
      </c>
      <c r="H61" s="1" t="s">
        <v>25</v>
      </c>
      <c r="I61" s="1"/>
      <c r="J61" s="1" t="s">
        <v>36</v>
      </c>
      <c r="K61" s="18">
        <f t="shared" si="11"/>
        <v>1</v>
      </c>
      <c r="L61" s="18">
        <f t="shared" si="12"/>
        <v>0</v>
      </c>
      <c r="M61" s="18">
        <v>0</v>
      </c>
      <c r="N61" s="18">
        <v>0</v>
      </c>
      <c r="O61" s="18">
        <f t="shared" si="13"/>
        <v>1</v>
      </c>
      <c r="P61" s="18">
        <v>2</v>
      </c>
      <c r="Q61" s="18">
        <v>0</v>
      </c>
      <c r="R61" s="28"/>
      <c r="S61" s="30"/>
      <c r="T61" s="27"/>
      <c r="U61" s="2"/>
      <c r="V61" s="2" t="s">
        <v>147</v>
      </c>
      <c r="W61" s="4" t="s">
        <v>70</v>
      </c>
    </row>
    <row r="62" spans="1:23" x14ac:dyDescent="0.35">
      <c r="A62" s="108">
        <v>9</v>
      </c>
      <c r="B62" s="108" t="s">
        <v>22</v>
      </c>
      <c r="C62" s="108" t="s">
        <v>77</v>
      </c>
      <c r="D62" s="108" t="s">
        <v>22</v>
      </c>
      <c r="E62" s="108" t="s">
        <v>23</v>
      </c>
      <c r="F62" s="108" t="s">
        <v>24</v>
      </c>
      <c r="G62" s="103"/>
      <c r="H62" s="103"/>
      <c r="I62" s="103"/>
      <c r="J62" s="23">
        <v>16</v>
      </c>
      <c r="K62" s="24">
        <f t="shared" ref="K62:Q62" si="14">SUM(K64:K69)</f>
        <v>12</v>
      </c>
      <c r="L62" s="105">
        <f t="shared" si="14"/>
        <v>1.8571428571428572</v>
      </c>
      <c r="M62" s="105">
        <f t="shared" si="14"/>
        <v>1</v>
      </c>
      <c r="N62" s="105">
        <f t="shared" si="14"/>
        <v>1</v>
      </c>
      <c r="O62" s="105">
        <f t="shared" si="14"/>
        <v>10.142857142857142</v>
      </c>
      <c r="P62" s="105">
        <f t="shared" si="14"/>
        <v>10</v>
      </c>
      <c r="Q62" s="105">
        <f t="shared" si="14"/>
        <v>11</v>
      </c>
      <c r="R62" s="24">
        <f>J62-K62</f>
        <v>4</v>
      </c>
      <c r="S62" s="25">
        <f>S63/28</f>
        <v>4</v>
      </c>
      <c r="T62" s="27"/>
      <c r="U62" s="2"/>
      <c r="V62" s="2"/>
      <c r="W62" s="17"/>
    </row>
    <row r="63" spans="1:23" x14ac:dyDescent="0.35">
      <c r="A63" s="108"/>
      <c r="B63" s="108"/>
      <c r="C63" s="108"/>
      <c r="D63" s="108"/>
      <c r="E63" s="108"/>
      <c r="F63" s="108"/>
      <c r="G63" s="103"/>
      <c r="H63" s="103"/>
      <c r="I63" s="103"/>
      <c r="J63" s="23">
        <v>448</v>
      </c>
      <c r="K63" s="24">
        <f>K62*28</f>
        <v>336</v>
      </c>
      <c r="L63" s="105"/>
      <c r="M63" s="105"/>
      <c r="N63" s="105"/>
      <c r="O63" s="105"/>
      <c r="P63" s="105"/>
      <c r="Q63" s="105"/>
      <c r="R63" s="24">
        <f>J63-K63</f>
        <v>112</v>
      </c>
      <c r="S63" s="25">
        <f>SUM(S64:S69)</f>
        <v>112</v>
      </c>
      <c r="T63" s="27"/>
      <c r="U63" s="2"/>
      <c r="V63" s="2"/>
      <c r="W63" s="14"/>
    </row>
    <row r="64" spans="1:23" x14ac:dyDescent="0.35">
      <c r="A64" s="108"/>
      <c r="B64" s="108"/>
      <c r="C64" s="108"/>
      <c r="D64" s="108"/>
      <c r="E64" s="108"/>
      <c r="F64" s="108"/>
      <c r="G64" s="78" t="s">
        <v>78</v>
      </c>
      <c r="H64" s="1" t="s">
        <v>25</v>
      </c>
      <c r="I64" s="1"/>
      <c r="J64" s="28" t="s">
        <v>37</v>
      </c>
      <c r="K64" s="29">
        <f t="shared" ref="K64:K69" si="15">SUM(L64,O64)</f>
        <v>2</v>
      </c>
      <c r="L64" s="29">
        <f>IF(I64="m",(M64+N64)*2.5*V64/28,(M64+N64)*2*V64/28)</f>
        <v>0</v>
      </c>
      <c r="M64" s="29">
        <v>0</v>
      </c>
      <c r="N64" s="29">
        <v>0</v>
      </c>
      <c r="O64" s="29">
        <f t="shared" ref="O64:O69" si="16">IF(I64="m",(P64+Q64)*1.5*V64/28,(P64+Q64)*1*V64/28)</f>
        <v>2</v>
      </c>
      <c r="P64" s="29">
        <v>4</v>
      </c>
      <c r="Q64" s="29">
        <v>0</v>
      </c>
      <c r="R64" s="28" t="s">
        <v>44</v>
      </c>
      <c r="S64" s="30">
        <v>25</v>
      </c>
      <c r="T64" s="27"/>
      <c r="U64" s="2"/>
      <c r="V64" s="5">
        <v>14</v>
      </c>
      <c r="W64" s="6" t="s">
        <v>77</v>
      </c>
    </row>
    <row r="65" spans="1:23" x14ac:dyDescent="0.35">
      <c r="A65" s="108"/>
      <c r="B65" s="108"/>
      <c r="C65" s="108"/>
      <c r="D65" s="108"/>
      <c r="E65" s="108"/>
      <c r="F65" s="108"/>
      <c r="G65" s="85" t="s">
        <v>79</v>
      </c>
      <c r="H65" s="1" t="s">
        <v>25</v>
      </c>
      <c r="I65" s="1"/>
      <c r="J65" s="28" t="s">
        <v>33</v>
      </c>
      <c r="K65" s="29">
        <f t="shared" si="15"/>
        <v>1.7142857142857142</v>
      </c>
      <c r="L65" s="29">
        <f>IF(I65="m",(M65+N65)*2.5*V65/28,(M65+N65)*2*V65/28)</f>
        <v>0</v>
      </c>
      <c r="M65" s="29">
        <v>0</v>
      </c>
      <c r="N65" s="29">
        <v>0</v>
      </c>
      <c r="O65" s="29">
        <f t="shared" si="16"/>
        <v>1.7142857142857142</v>
      </c>
      <c r="P65" s="29">
        <v>0</v>
      </c>
      <c r="Q65" s="29">
        <v>4</v>
      </c>
      <c r="R65" s="28" t="s">
        <v>34</v>
      </c>
      <c r="S65" s="30">
        <v>42</v>
      </c>
      <c r="T65" s="27"/>
      <c r="U65" s="2"/>
      <c r="V65" s="5">
        <v>12</v>
      </c>
      <c r="W65" s="6" t="s">
        <v>77</v>
      </c>
    </row>
    <row r="66" spans="1:23" x14ac:dyDescent="0.35">
      <c r="A66" s="108"/>
      <c r="B66" s="108"/>
      <c r="C66" s="108"/>
      <c r="D66" s="108"/>
      <c r="E66" s="108"/>
      <c r="F66" s="108"/>
      <c r="G66" s="77" t="s">
        <v>82</v>
      </c>
      <c r="H66" s="1" t="s">
        <v>25</v>
      </c>
      <c r="I66" s="1"/>
      <c r="J66" s="28" t="s">
        <v>75</v>
      </c>
      <c r="K66" s="29">
        <f t="shared" si="15"/>
        <v>1.2857142857142856</v>
      </c>
      <c r="L66" s="29">
        <f>IF(I66="m",(M66+N66)*2.5*V66/28,(M66+N66)*2*V66/28)</f>
        <v>0.8571428571428571</v>
      </c>
      <c r="M66" s="29">
        <v>0</v>
      </c>
      <c r="N66" s="29">
        <v>1</v>
      </c>
      <c r="O66" s="29">
        <f t="shared" si="16"/>
        <v>0.42857142857142855</v>
      </c>
      <c r="P66" s="29">
        <v>0</v>
      </c>
      <c r="Q66" s="29">
        <v>1</v>
      </c>
      <c r="R66" s="28" t="s">
        <v>31</v>
      </c>
      <c r="S66" s="30">
        <v>45</v>
      </c>
      <c r="T66" s="27"/>
      <c r="U66" s="3"/>
      <c r="V66" s="5">
        <v>12</v>
      </c>
      <c r="W66" s="6" t="s">
        <v>77</v>
      </c>
    </row>
    <row r="67" spans="1:23" x14ac:dyDescent="0.35">
      <c r="A67" s="108"/>
      <c r="B67" s="108"/>
      <c r="C67" s="108"/>
      <c r="D67" s="108"/>
      <c r="E67" s="108"/>
      <c r="F67" s="108"/>
      <c r="G67" s="77" t="s">
        <v>81</v>
      </c>
      <c r="H67" s="1" t="s">
        <v>25</v>
      </c>
      <c r="I67" s="1"/>
      <c r="J67" s="28" t="s">
        <v>75</v>
      </c>
      <c r="K67" s="29">
        <f t="shared" si="15"/>
        <v>1</v>
      </c>
      <c r="L67" s="29">
        <f>IF(I67="m",(M67+N67)*2.5*V67/28,(M67+N67)*2*V67/28)</f>
        <v>1</v>
      </c>
      <c r="M67" s="29">
        <v>1</v>
      </c>
      <c r="N67" s="29">
        <v>0</v>
      </c>
      <c r="O67" s="29">
        <f t="shared" si="16"/>
        <v>0</v>
      </c>
      <c r="P67" s="29">
        <v>0</v>
      </c>
      <c r="Q67" s="29">
        <v>0</v>
      </c>
      <c r="R67" s="28"/>
      <c r="S67" s="30"/>
      <c r="T67" s="27"/>
      <c r="U67" s="2"/>
      <c r="V67" s="5">
        <v>14</v>
      </c>
      <c r="W67" s="6" t="s">
        <v>77</v>
      </c>
    </row>
    <row r="68" spans="1:23" x14ac:dyDescent="0.35">
      <c r="A68" s="108"/>
      <c r="B68" s="108"/>
      <c r="C68" s="108"/>
      <c r="D68" s="108"/>
      <c r="E68" s="108"/>
      <c r="F68" s="108"/>
      <c r="G68" s="77" t="s">
        <v>100</v>
      </c>
      <c r="H68" s="1" t="s">
        <v>25</v>
      </c>
      <c r="I68" s="1"/>
      <c r="J68" s="28" t="s">
        <v>37</v>
      </c>
      <c r="K68" s="29">
        <f t="shared" si="15"/>
        <v>2</v>
      </c>
      <c r="L68" s="29">
        <f>IF(I68="m",(M68+N68)*2.5*V68/28,(M68+N68)*2*V68/28)</f>
        <v>0</v>
      </c>
      <c r="M68" s="29">
        <v>0</v>
      </c>
      <c r="N68" s="29">
        <v>0</v>
      </c>
      <c r="O68" s="29">
        <f t="shared" si="16"/>
        <v>2</v>
      </c>
      <c r="P68" s="29">
        <v>2</v>
      </c>
      <c r="Q68" s="29">
        <v>2</v>
      </c>
      <c r="R68" s="67"/>
      <c r="S68" s="67"/>
      <c r="T68" s="27"/>
      <c r="U68" s="3"/>
      <c r="V68" s="5">
        <v>14</v>
      </c>
      <c r="W68" s="6" t="s">
        <v>77</v>
      </c>
    </row>
    <row r="69" spans="1:23" x14ac:dyDescent="0.35">
      <c r="A69" s="108"/>
      <c r="B69" s="108"/>
      <c r="C69" s="108"/>
      <c r="D69" s="108"/>
      <c r="E69" s="108"/>
      <c r="F69" s="108"/>
      <c r="G69" s="77" t="s">
        <v>88</v>
      </c>
      <c r="H69" s="1" t="s">
        <v>87</v>
      </c>
      <c r="I69" s="1"/>
      <c r="J69" s="28" t="s">
        <v>60</v>
      </c>
      <c r="K69" s="29">
        <f t="shared" si="15"/>
        <v>4</v>
      </c>
      <c r="L69" s="29">
        <v>0</v>
      </c>
      <c r="M69" s="29">
        <v>0</v>
      </c>
      <c r="N69" s="29">
        <v>0</v>
      </c>
      <c r="O69" s="29">
        <f t="shared" si="16"/>
        <v>4</v>
      </c>
      <c r="P69" s="29">
        <v>4</v>
      </c>
      <c r="Q69" s="29">
        <v>4</v>
      </c>
      <c r="R69" s="28" t="s">
        <v>49</v>
      </c>
      <c r="S69" s="30" t="s">
        <v>49</v>
      </c>
      <c r="T69" s="30"/>
      <c r="U69" s="2"/>
      <c r="V69" s="1">
        <v>14</v>
      </c>
      <c r="W69" s="6" t="s">
        <v>77</v>
      </c>
    </row>
    <row r="70" spans="1:23" s="8" customFormat="1" ht="13" x14ac:dyDescent="0.3">
      <c r="A70" s="94">
        <v>10</v>
      </c>
      <c r="B70" s="94" t="s">
        <v>22</v>
      </c>
      <c r="C70" s="94" t="s">
        <v>92</v>
      </c>
      <c r="D70" s="94" t="s">
        <v>22</v>
      </c>
      <c r="E70" s="94" t="s">
        <v>23</v>
      </c>
      <c r="F70" s="94" t="s">
        <v>24</v>
      </c>
      <c r="G70" s="103"/>
      <c r="H70" s="103"/>
      <c r="I70" s="103"/>
      <c r="J70" s="23">
        <v>16</v>
      </c>
      <c r="K70" s="24">
        <f t="shared" ref="K70:Q70" si="17">SUM(K72:K77)</f>
        <v>13.714285714285714</v>
      </c>
      <c r="L70" s="105">
        <f t="shared" si="17"/>
        <v>1</v>
      </c>
      <c r="M70" s="105">
        <f t="shared" si="17"/>
        <v>1</v>
      </c>
      <c r="N70" s="105">
        <f t="shared" si="17"/>
        <v>0</v>
      </c>
      <c r="O70" s="105">
        <f t="shared" si="17"/>
        <v>12.714285714285714</v>
      </c>
      <c r="P70" s="105">
        <f t="shared" si="17"/>
        <v>12</v>
      </c>
      <c r="Q70" s="105">
        <f t="shared" si="17"/>
        <v>14</v>
      </c>
      <c r="R70" s="24">
        <f>J70-K70</f>
        <v>2.2857142857142865</v>
      </c>
      <c r="S70" s="25">
        <f>S71/28</f>
        <v>2.2857142857142856</v>
      </c>
      <c r="T70" s="27"/>
      <c r="U70" s="2"/>
      <c r="V70" s="2"/>
      <c r="W70" s="17"/>
    </row>
    <row r="71" spans="1:23" s="9" customFormat="1" ht="13" x14ac:dyDescent="0.3">
      <c r="A71" s="94"/>
      <c r="B71" s="94"/>
      <c r="C71" s="94"/>
      <c r="D71" s="94"/>
      <c r="E71" s="94"/>
      <c r="F71" s="94"/>
      <c r="G71" s="103"/>
      <c r="H71" s="103"/>
      <c r="I71" s="103"/>
      <c r="J71" s="23">
        <v>448</v>
      </c>
      <c r="K71" s="24">
        <f>K70*28</f>
        <v>384</v>
      </c>
      <c r="L71" s="105"/>
      <c r="M71" s="105"/>
      <c r="N71" s="105"/>
      <c r="O71" s="105"/>
      <c r="P71" s="105"/>
      <c r="Q71" s="105"/>
      <c r="R71" s="24">
        <f>J71-K71</f>
        <v>64</v>
      </c>
      <c r="S71" s="25">
        <f>SUM(S72:S77)</f>
        <v>64</v>
      </c>
      <c r="T71" s="27"/>
      <c r="U71" s="2"/>
      <c r="V71" s="2"/>
      <c r="W71" s="17"/>
    </row>
    <row r="72" spans="1:23" s="9" customFormat="1" ht="13" x14ac:dyDescent="0.3">
      <c r="A72" s="94"/>
      <c r="B72" s="94"/>
      <c r="C72" s="94"/>
      <c r="D72" s="94"/>
      <c r="E72" s="94"/>
      <c r="F72" s="94"/>
      <c r="G72" s="77" t="s">
        <v>88</v>
      </c>
      <c r="H72" s="1" t="s">
        <v>195</v>
      </c>
      <c r="I72" s="1"/>
      <c r="J72" s="1" t="s">
        <v>94</v>
      </c>
      <c r="K72" s="18">
        <f t="shared" ref="K72:K77" si="18">SUM(L72,O72)</f>
        <v>2</v>
      </c>
      <c r="L72" s="29">
        <f t="shared" ref="L72:L77" si="19">IF(I72="m",(M72+N72)*2.5*V72/28,(M72+N72)*2*V72/28)</f>
        <v>0</v>
      </c>
      <c r="M72" s="18">
        <v>0</v>
      </c>
      <c r="N72" s="18">
        <v>0</v>
      </c>
      <c r="O72" s="57">
        <f t="shared" ref="O72:O77" si="20">IF(I72="m",(P72+Q72)*1.5*V72/28,(P72+Q72)*1*V72/28)</f>
        <v>2</v>
      </c>
      <c r="P72" s="18">
        <v>2</v>
      </c>
      <c r="Q72" s="18">
        <v>2</v>
      </c>
      <c r="R72" s="28" t="s">
        <v>31</v>
      </c>
      <c r="S72" s="30">
        <v>45</v>
      </c>
      <c r="T72" s="2"/>
      <c r="U72" s="2"/>
      <c r="V72" s="1">
        <v>14</v>
      </c>
      <c r="W72" s="6" t="s">
        <v>92</v>
      </c>
    </row>
    <row r="73" spans="1:23" s="9" customFormat="1" ht="13" x14ac:dyDescent="0.3">
      <c r="A73" s="94"/>
      <c r="B73" s="94"/>
      <c r="C73" s="94"/>
      <c r="D73" s="94"/>
      <c r="E73" s="94"/>
      <c r="F73" s="94"/>
      <c r="G73" s="77" t="s">
        <v>54</v>
      </c>
      <c r="H73" s="1" t="s">
        <v>25</v>
      </c>
      <c r="I73" s="1"/>
      <c r="J73" s="28" t="s">
        <v>26</v>
      </c>
      <c r="K73" s="29">
        <f t="shared" si="18"/>
        <v>2</v>
      </c>
      <c r="L73" s="29">
        <f t="shared" si="19"/>
        <v>0</v>
      </c>
      <c r="M73" s="29">
        <v>0</v>
      </c>
      <c r="N73" s="29">
        <v>0</v>
      </c>
      <c r="O73" s="29">
        <f t="shared" si="20"/>
        <v>2</v>
      </c>
      <c r="P73" s="29">
        <v>2</v>
      </c>
      <c r="Q73" s="29">
        <v>2</v>
      </c>
      <c r="R73" s="28" t="s">
        <v>34</v>
      </c>
      <c r="S73" s="30">
        <v>19</v>
      </c>
      <c r="T73" s="27"/>
      <c r="U73" s="2"/>
      <c r="V73" s="2">
        <v>14</v>
      </c>
      <c r="W73" s="6" t="s">
        <v>92</v>
      </c>
    </row>
    <row r="74" spans="1:23" s="9" customFormat="1" ht="13" x14ac:dyDescent="0.3">
      <c r="A74" s="94"/>
      <c r="B74" s="94"/>
      <c r="C74" s="94"/>
      <c r="D74" s="94"/>
      <c r="E74" s="94"/>
      <c r="F74" s="94"/>
      <c r="G74" s="82" t="s">
        <v>198</v>
      </c>
      <c r="H74" s="7" t="s">
        <v>25</v>
      </c>
      <c r="I74" s="1"/>
      <c r="J74" s="28" t="s">
        <v>37</v>
      </c>
      <c r="K74" s="29">
        <f t="shared" si="18"/>
        <v>2</v>
      </c>
      <c r="L74" s="29">
        <f t="shared" si="19"/>
        <v>1</v>
      </c>
      <c r="M74" s="29">
        <v>1</v>
      </c>
      <c r="N74" s="29">
        <v>0</v>
      </c>
      <c r="O74" s="29">
        <f t="shared" si="20"/>
        <v>1</v>
      </c>
      <c r="P74" s="29">
        <v>2</v>
      </c>
      <c r="Q74" s="29">
        <v>0</v>
      </c>
      <c r="R74" s="28"/>
      <c r="S74" s="30"/>
      <c r="T74" s="27"/>
      <c r="U74" s="2"/>
      <c r="V74" s="5">
        <v>14</v>
      </c>
      <c r="W74" s="6" t="s">
        <v>92</v>
      </c>
    </row>
    <row r="75" spans="1:23" s="9" customFormat="1" ht="13" x14ac:dyDescent="0.3">
      <c r="A75" s="94"/>
      <c r="B75" s="94"/>
      <c r="C75" s="94"/>
      <c r="D75" s="94"/>
      <c r="E75" s="94"/>
      <c r="F75" s="94"/>
      <c r="G75" s="77" t="s">
        <v>88</v>
      </c>
      <c r="H75" s="1" t="s">
        <v>196</v>
      </c>
      <c r="I75" s="1"/>
      <c r="J75" s="1" t="s">
        <v>60</v>
      </c>
      <c r="K75" s="18">
        <f t="shared" si="18"/>
        <v>4</v>
      </c>
      <c r="L75" s="57">
        <f t="shared" si="19"/>
        <v>0</v>
      </c>
      <c r="M75" s="18">
        <v>0</v>
      </c>
      <c r="N75" s="18">
        <v>0</v>
      </c>
      <c r="O75" s="57">
        <f t="shared" si="20"/>
        <v>4</v>
      </c>
      <c r="P75" s="18">
        <v>4</v>
      </c>
      <c r="Q75" s="18">
        <v>4</v>
      </c>
      <c r="R75" s="28"/>
      <c r="S75" s="30"/>
      <c r="T75" s="2"/>
      <c r="U75" s="2"/>
      <c r="V75" s="1">
        <v>14</v>
      </c>
      <c r="W75" s="4" t="s">
        <v>92</v>
      </c>
    </row>
    <row r="76" spans="1:23" s="9" customFormat="1" ht="13" x14ac:dyDescent="0.3">
      <c r="A76" s="94"/>
      <c r="B76" s="94"/>
      <c r="C76" s="94"/>
      <c r="D76" s="94"/>
      <c r="E76" s="94"/>
      <c r="F76" s="94"/>
      <c r="G76" s="77" t="s">
        <v>96</v>
      </c>
      <c r="H76" s="1" t="s">
        <v>25</v>
      </c>
      <c r="I76" s="1"/>
      <c r="J76" s="1" t="s">
        <v>33</v>
      </c>
      <c r="K76" s="18">
        <f t="shared" si="18"/>
        <v>1.7142857142857142</v>
      </c>
      <c r="L76" s="57">
        <f t="shared" si="19"/>
        <v>0</v>
      </c>
      <c r="M76" s="18">
        <v>0</v>
      </c>
      <c r="N76" s="18">
        <v>0</v>
      </c>
      <c r="O76" s="57">
        <f t="shared" si="20"/>
        <v>1.7142857142857142</v>
      </c>
      <c r="P76" s="18">
        <v>0</v>
      </c>
      <c r="Q76" s="18">
        <v>4</v>
      </c>
      <c r="R76" s="1" t="s">
        <v>49</v>
      </c>
      <c r="S76" s="61" t="s">
        <v>49</v>
      </c>
      <c r="T76" s="2"/>
      <c r="U76" s="3"/>
      <c r="V76" s="2" t="s">
        <v>134</v>
      </c>
      <c r="W76" s="4" t="s">
        <v>92</v>
      </c>
    </row>
    <row r="77" spans="1:23" s="9" customFormat="1" ht="13" x14ac:dyDescent="0.3">
      <c r="A77" s="94"/>
      <c r="B77" s="94"/>
      <c r="C77" s="94"/>
      <c r="D77" s="94"/>
      <c r="E77" s="94"/>
      <c r="F77" s="94"/>
      <c r="G77" s="77" t="s">
        <v>86</v>
      </c>
      <c r="H77" s="1" t="s">
        <v>197</v>
      </c>
      <c r="I77" s="1"/>
      <c r="J77" s="1" t="s">
        <v>91</v>
      </c>
      <c r="K77" s="18">
        <f t="shared" si="18"/>
        <v>2</v>
      </c>
      <c r="L77" s="57">
        <f t="shared" si="19"/>
        <v>0</v>
      </c>
      <c r="M77" s="18">
        <v>0</v>
      </c>
      <c r="N77" s="18">
        <v>0</v>
      </c>
      <c r="O77" s="57">
        <f t="shared" si="20"/>
        <v>2</v>
      </c>
      <c r="P77" s="18">
        <v>2</v>
      </c>
      <c r="Q77" s="18">
        <v>2</v>
      </c>
      <c r="R77" s="1" t="s">
        <v>49</v>
      </c>
      <c r="S77" s="61" t="s">
        <v>49</v>
      </c>
      <c r="T77" s="2"/>
      <c r="U77" s="3"/>
      <c r="V77" s="2">
        <v>14</v>
      </c>
      <c r="W77" s="4" t="s">
        <v>92</v>
      </c>
    </row>
    <row r="78" spans="1:23" s="8" customFormat="1" ht="12.65" customHeight="1" x14ac:dyDescent="0.3">
      <c r="A78" s="108">
        <v>11</v>
      </c>
      <c r="B78" s="108" t="s">
        <v>22</v>
      </c>
      <c r="C78" s="108" t="s">
        <v>102</v>
      </c>
      <c r="D78" s="108" t="s">
        <v>141</v>
      </c>
      <c r="E78" s="108" t="s">
        <v>142</v>
      </c>
      <c r="F78" s="108" t="s">
        <v>24</v>
      </c>
      <c r="G78" s="103"/>
      <c r="H78" s="103"/>
      <c r="I78" s="103"/>
      <c r="J78" s="31">
        <v>16</v>
      </c>
      <c r="K78" s="32">
        <f t="shared" ref="K78:Q78" si="21">SUM(K80:K86)</f>
        <v>11.857142857142858</v>
      </c>
      <c r="L78" s="105">
        <f t="shared" si="21"/>
        <v>4</v>
      </c>
      <c r="M78" s="105">
        <f t="shared" si="21"/>
        <v>2</v>
      </c>
      <c r="N78" s="105">
        <f t="shared" si="21"/>
        <v>2</v>
      </c>
      <c r="O78" s="105">
        <f t="shared" si="21"/>
        <v>7.8571428571428568</v>
      </c>
      <c r="P78" s="105">
        <f t="shared" si="21"/>
        <v>8</v>
      </c>
      <c r="Q78" s="105">
        <f t="shared" si="21"/>
        <v>8</v>
      </c>
      <c r="R78" s="24">
        <f>J78-K78</f>
        <v>4.1428571428571423</v>
      </c>
      <c r="S78" s="25">
        <f>S79/28</f>
        <v>4.1428571428571432</v>
      </c>
      <c r="T78" s="27"/>
      <c r="U78" s="2"/>
      <c r="V78" s="2"/>
      <c r="W78" s="17"/>
    </row>
    <row r="79" spans="1:23" s="9" customFormat="1" ht="12.65" customHeight="1" x14ac:dyDescent="0.3">
      <c r="A79" s="108"/>
      <c r="B79" s="108"/>
      <c r="C79" s="108"/>
      <c r="D79" s="108"/>
      <c r="E79" s="108"/>
      <c r="F79" s="108"/>
      <c r="G79" s="103"/>
      <c r="H79" s="103"/>
      <c r="I79" s="103"/>
      <c r="J79" s="23">
        <v>448</v>
      </c>
      <c r="K79" s="24">
        <f>K78*28</f>
        <v>332</v>
      </c>
      <c r="L79" s="105"/>
      <c r="M79" s="105"/>
      <c r="N79" s="105"/>
      <c r="O79" s="105"/>
      <c r="P79" s="105"/>
      <c r="Q79" s="105"/>
      <c r="R79" s="24">
        <f>J79-K79</f>
        <v>116</v>
      </c>
      <c r="S79" s="25">
        <f>SUM(S80:S86)</f>
        <v>116</v>
      </c>
      <c r="T79" s="27"/>
      <c r="U79" s="2"/>
      <c r="V79" s="2"/>
      <c r="W79" s="17"/>
    </row>
    <row r="80" spans="1:23" s="9" customFormat="1" ht="12.5" customHeight="1" x14ac:dyDescent="0.3">
      <c r="A80" s="108"/>
      <c r="B80" s="108"/>
      <c r="C80" s="108"/>
      <c r="D80" s="108"/>
      <c r="E80" s="108"/>
      <c r="F80" s="108"/>
      <c r="G80" s="77" t="s">
        <v>103</v>
      </c>
      <c r="H80" s="1" t="s">
        <v>25</v>
      </c>
      <c r="I80" s="1"/>
      <c r="J80" s="28" t="s">
        <v>43</v>
      </c>
      <c r="K80" s="29">
        <f t="shared" ref="K80:K86" si="22">SUM(L80,O80)</f>
        <v>4</v>
      </c>
      <c r="L80" s="29">
        <f t="shared" ref="L80:L86" si="23">IF(I80="m",(M80+N80)*2.5*V80/28,(M80+N80)*2*V80/28)</f>
        <v>4</v>
      </c>
      <c r="M80" s="29">
        <v>2</v>
      </c>
      <c r="N80" s="29">
        <v>2</v>
      </c>
      <c r="O80" s="29">
        <f t="shared" ref="O80:O86" si="24">IF(I80="m",(P80+Q80)*1.5*V80/28,(P80+Q80)*1*V80/28)</f>
        <v>0</v>
      </c>
      <c r="P80" s="29">
        <v>0</v>
      </c>
      <c r="Q80" s="29">
        <v>0</v>
      </c>
      <c r="R80" s="28" t="s">
        <v>44</v>
      </c>
      <c r="S80" s="30">
        <v>36</v>
      </c>
      <c r="T80" s="27"/>
      <c r="U80" s="3"/>
      <c r="V80" s="1">
        <v>14</v>
      </c>
      <c r="W80" s="4" t="s">
        <v>102</v>
      </c>
    </row>
    <row r="81" spans="1:23" s="10" customFormat="1" ht="12.65" customHeight="1" x14ac:dyDescent="0.3">
      <c r="A81" s="108"/>
      <c r="B81" s="108"/>
      <c r="C81" s="108"/>
      <c r="D81" s="108"/>
      <c r="E81" s="108"/>
      <c r="F81" s="108"/>
      <c r="G81" s="77" t="s">
        <v>109</v>
      </c>
      <c r="H81" s="1" t="s">
        <v>25</v>
      </c>
      <c r="I81" s="1"/>
      <c r="J81" s="28" t="s">
        <v>94</v>
      </c>
      <c r="K81" s="29">
        <f t="shared" si="22"/>
        <v>2</v>
      </c>
      <c r="L81" s="29">
        <f t="shared" si="23"/>
        <v>0</v>
      </c>
      <c r="M81" s="29">
        <v>0</v>
      </c>
      <c r="N81" s="29">
        <v>0</v>
      </c>
      <c r="O81" s="29">
        <f t="shared" si="24"/>
        <v>2</v>
      </c>
      <c r="P81" s="29">
        <v>2</v>
      </c>
      <c r="Q81" s="29">
        <v>2</v>
      </c>
      <c r="R81" s="28" t="s">
        <v>31</v>
      </c>
      <c r="S81" s="30">
        <v>45</v>
      </c>
      <c r="T81" s="27"/>
      <c r="U81" s="2"/>
      <c r="V81" s="2">
        <v>14</v>
      </c>
      <c r="W81" s="4" t="s">
        <v>102</v>
      </c>
    </row>
    <row r="82" spans="1:23" s="10" customFormat="1" ht="12.65" customHeight="1" x14ac:dyDescent="0.3">
      <c r="A82" s="108"/>
      <c r="B82" s="108"/>
      <c r="C82" s="108"/>
      <c r="D82" s="108"/>
      <c r="E82" s="108"/>
      <c r="F82" s="108"/>
      <c r="G82" s="78" t="s">
        <v>105</v>
      </c>
      <c r="H82" s="1" t="s">
        <v>25</v>
      </c>
      <c r="I82" s="1"/>
      <c r="J82" s="28" t="s">
        <v>91</v>
      </c>
      <c r="K82" s="29">
        <f t="shared" si="22"/>
        <v>2</v>
      </c>
      <c r="L82" s="29">
        <f>IF(I82="m",(M82+N82)*2.5*V82/28,(M82+N82)*2*V82/28)</f>
        <v>0</v>
      </c>
      <c r="M82" s="29">
        <v>0</v>
      </c>
      <c r="N82" s="29">
        <v>0</v>
      </c>
      <c r="O82" s="29">
        <f>IF(I82="m",(P82+Q82)*1.5*V82/28,(P82+Q82)*1*V82/28)</f>
        <v>2</v>
      </c>
      <c r="P82" s="29">
        <v>2</v>
      </c>
      <c r="Q82" s="29">
        <v>2</v>
      </c>
      <c r="R82" s="1" t="s">
        <v>34</v>
      </c>
      <c r="S82" s="61">
        <v>35</v>
      </c>
      <c r="T82" s="27"/>
      <c r="U82" s="2"/>
      <c r="V82" s="5">
        <v>14</v>
      </c>
      <c r="W82" s="4" t="s">
        <v>102</v>
      </c>
    </row>
    <row r="83" spans="1:23" s="10" customFormat="1" ht="12.65" customHeight="1" x14ac:dyDescent="0.35">
      <c r="A83" s="108"/>
      <c r="B83" s="108"/>
      <c r="C83" s="108"/>
      <c r="D83" s="108"/>
      <c r="E83" s="108"/>
      <c r="F83" s="108"/>
      <c r="G83" s="77" t="s">
        <v>136</v>
      </c>
      <c r="H83" s="1" t="s">
        <v>25</v>
      </c>
      <c r="I83" s="1"/>
      <c r="J83" s="1" t="s">
        <v>94</v>
      </c>
      <c r="K83" s="18">
        <f t="shared" si="22"/>
        <v>1</v>
      </c>
      <c r="L83" s="57">
        <f>IF(I83="m",(M83+N83)*2.5*V83/28,(M83+N83)*2*V83/28)</f>
        <v>0</v>
      </c>
      <c r="M83" s="18">
        <v>0</v>
      </c>
      <c r="N83" s="18">
        <v>0</v>
      </c>
      <c r="O83" s="57">
        <f>IF(I83="m",(P83+Q83)*1.5*V83/28,(P83+Q83)*1*V83/28)</f>
        <v>1</v>
      </c>
      <c r="P83" s="18">
        <v>2</v>
      </c>
      <c r="Q83" s="18">
        <v>0</v>
      </c>
      <c r="R83" s="67"/>
      <c r="S83" s="67"/>
      <c r="T83" s="2"/>
      <c r="U83" s="3"/>
      <c r="V83" s="5">
        <v>14</v>
      </c>
      <c r="W83" s="4" t="s">
        <v>102</v>
      </c>
    </row>
    <row r="84" spans="1:23" s="10" customFormat="1" ht="12.65" customHeight="1" x14ac:dyDescent="0.3">
      <c r="A84" s="108"/>
      <c r="B84" s="108"/>
      <c r="C84" s="108"/>
      <c r="D84" s="108"/>
      <c r="E84" s="108"/>
      <c r="F84" s="108"/>
      <c r="G84" s="77" t="s">
        <v>114</v>
      </c>
      <c r="H84" s="1" t="s">
        <v>25</v>
      </c>
      <c r="I84" s="1"/>
      <c r="J84" s="1" t="s">
        <v>36</v>
      </c>
      <c r="K84" s="18">
        <f t="shared" si="22"/>
        <v>0.8571428571428571</v>
      </c>
      <c r="L84" s="57">
        <f>IF(I84="m",(M84+N84)*2.5*V84/28,(M84+N84)*2*V84/28)</f>
        <v>0</v>
      </c>
      <c r="M84" s="18">
        <v>0</v>
      </c>
      <c r="N84" s="18">
        <v>0</v>
      </c>
      <c r="O84" s="57">
        <f>IF(I84="m",(P84+Q84)*1.5*V84/28,(P84+Q84)*1*V84/28)</f>
        <v>0.8571428571428571</v>
      </c>
      <c r="P84" s="18">
        <v>0</v>
      </c>
      <c r="Q84" s="18">
        <v>2</v>
      </c>
      <c r="R84" s="74"/>
      <c r="S84" s="74"/>
      <c r="T84" s="2"/>
      <c r="U84" s="3"/>
      <c r="V84" s="2" t="s">
        <v>134</v>
      </c>
      <c r="W84" s="4" t="s">
        <v>102</v>
      </c>
    </row>
    <row r="85" spans="1:23" s="10" customFormat="1" ht="12.65" customHeight="1" x14ac:dyDescent="0.3">
      <c r="A85" s="108"/>
      <c r="B85" s="108"/>
      <c r="C85" s="108"/>
      <c r="D85" s="108"/>
      <c r="E85" s="108"/>
      <c r="F85" s="108"/>
      <c r="G85" s="78" t="s">
        <v>117</v>
      </c>
      <c r="H85" s="1" t="s">
        <v>25</v>
      </c>
      <c r="I85" s="1"/>
      <c r="J85" s="1" t="s">
        <v>94</v>
      </c>
      <c r="K85" s="18">
        <f t="shared" si="22"/>
        <v>1</v>
      </c>
      <c r="L85" s="57">
        <f>IF(I85="m",(M85+N85)*2.5*V85/28,(M85+N85)*2*V85/28)</f>
        <v>0</v>
      </c>
      <c r="M85" s="18">
        <v>0</v>
      </c>
      <c r="N85" s="18">
        <v>0</v>
      </c>
      <c r="O85" s="57">
        <f>IF(I85="m",(P85+Q85)*1.5*V85/28,(P85+Q85)*1*V85/28)</f>
        <v>1</v>
      </c>
      <c r="P85" s="18">
        <v>0</v>
      </c>
      <c r="Q85" s="18">
        <v>2</v>
      </c>
      <c r="R85" s="28"/>
      <c r="S85" s="30"/>
      <c r="T85" s="2"/>
      <c r="U85" s="2"/>
      <c r="V85" s="2">
        <v>14</v>
      </c>
      <c r="W85" s="4" t="s">
        <v>102</v>
      </c>
    </row>
    <row r="86" spans="1:23" s="10" customFormat="1" ht="12.65" customHeight="1" x14ac:dyDescent="0.3">
      <c r="A86" s="108"/>
      <c r="B86" s="108"/>
      <c r="C86" s="108"/>
      <c r="D86" s="108"/>
      <c r="E86" s="108"/>
      <c r="F86" s="108"/>
      <c r="G86" s="77" t="s">
        <v>111</v>
      </c>
      <c r="H86" s="1" t="s">
        <v>25</v>
      </c>
      <c r="I86" s="1"/>
      <c r="J86" s="1" t="s">
        <v>36</v>
      </c>
      <c r="K86" s="18">
        <f t="shared" si="22"/>
        <v>1</v>
      </c>
      <c r="L86" s="57">
        <f t="shared" si="23"/>
        <v>0</v>
      </c>
      <c r="M86" s="18">
        <v>0</v>
      </c>
      <c r="N86" s="18">
        <v>0</v>
      </c>
      <c r="O86" s="57">
        <f t="shared" si="24"/>
        <v>1</v>
      </c>
      <c r="P86" s="18">
        <v>2</v>
      </c>
      <c r="Q86" s="18">
        <v>0</v>
      </c>
      <c r="R86" s="1"/>
      <c r="S86" s="61"/>
      <c r="T86" s="2"/>
      <c r="U86" s="3"/>
      <c r="V86" s="5">
        <v>14</v>
      </c>
      <c r="W86" s="4" t="s">
        <v>102</v>
      </c>
    </row>
    <row r="87" spans="1:23" s="47" customFormat="1" x14ac:dyDescent="0.35">
      <c r="A87" s="112">
        <v>12</v>
      </c>
      <c r="B87" s="112" t="s">
        <v>22</v>
      </c>
      <c r="C87" s="112" t="s">
        <v>167</v>
      </c>
      <c r="D87" s="112"/>
      <c r="E87" s="112" t="s">
        <v>49</v>
      </c>
      <c r="F87" s="112" t="s">
        <v>49</v>
      </c>
      <c r="G87" s="103"/>
      <c r="H87" s="113"/>
      <c r="I87" s="113"/>
      <c r="J87" s="49">
        <v>16</v>
      </c>
      <c r="K87" s="50">
        <f>SUM(K89:K93)</f>
        <v>12</v>
      </c>
      <c r="L87" s="111">
        <f t="shared" ref="L87:Q87" si="25">SUM(L89:L93)</f>
        <v>3</v>
      </c>
      <c r="M87" s="111">
        <f t="shared" si="25"/>
        <v>3</v>
      </c>
      <c r="N87" s="111">
        <f t="shared" si="25"/>
        <v>0</v>
      </c>
      <c r="O87" s="111">
        <f t="shared" si="25"/>
        <v>9</v>
      </c>
      <c r="P87" s="111">
        <f t="shared" si="25"/>
        <v>12</v>
      </c>
      <c r="Q87" s="111">
        <f t="shared" si="25"/>
        <v>6</v>
      </c>
      <c r="R87" s="51">
        <f>J87-K87</f>
        <v>4</v>
      </c>
      <c r="S87" s="52">
        <f>S88/28</f>
        <v>4</v>
      </c>
      <c r="T87" s="35"/>
      <c r="U87" s="35"/>
      <c r="V87" s="35"/>
      <c r="W87" s="36"/>
    </row>
    <row r="88" spans="1:23" s="47" customFormat="1" x14ac:dyDescent="0.35">
      <c r="A88" s="112"/>
      <c r="B88" s="112"/>
      <c r="C88" s="112"/>
      <c r="D88" s="112"/>
      <c r="E88" s="112"/>
      <c r="F88" s="112"/>
      <c r="G88" s="103"/>
      <c r="H88" s="113"/>
      <c r="I88" s="113"/>
      <c r="J88" s="53">
        <v>448</v>
      </c>
      <c r="K88" s="51">
        <f>K87*28</f>
        <v>336</v>
      </c>
      <c r="L88" s="111"/>
      <c r="M88" s="111"/>
      <c r="N88" s="111"/>
      <c r="O88" s="111"/>
      <c r="P88" s="111"/>
      <c r="Q88" s="111"/>
      <c r="R88" s="51">
        <f>J88-K88</f>
        <v>112</v>
      </c>
      <c r="S88" s="52">
        <f>SUM(S89:S93)</f>
        <v>112</v>
      </c>
      <c r="T88" s="35"/>
      <c r="U88" s="35"/>
      <c r="V88" s="35"/>
      <c r="W88" s="36"/>
    </row>
    <row r="89" spans="1:23" s="47" customFormat="1" x14ac:dyDescent="0.35">
      <c r="A89" s="112"/>
      <c r="B89" s="112"/>
      <c r="C89" s="112"/>
      <c r="D89" s="112"/>
      <c r="E89" s="112"/>
      <c r="F89" s="112"/>
      <c r="G89" s="77" t="s">
        <v>86</v>
      </c>
      <c r="H89" s="1" t="s">
        <v>122</v>
      </c>
      <c r="I89" s="1"/>
      <c r="J89" s="1" t="s">
        <v>37</v>
      </c>
      <c r="K89" s="18">
        <f>SUM(L89,O89)</f>
        <v>4</v>
      </c>
      <c r="L89" s="57">
        <v>0</v>
      </c>
      <c r="M89" s="18">
        <v>0</v>
      </c>
      <c r="N89" s="18">
        <v>0</v>
      </c>
      <c r="O89" s="57">
        <f>IF(I89="m",(P89+Q89)*1.5*V89/28,(P89+Q89)*1*V89/28)</f>
        <v>4</v>
      </c>
      <c r="P89" s="18">
        <v>4</v>
      </c>
      <c r="Q89" s="18">
        <v>4</v>
      </c>
      <c r="R89" s="28" t="s">
        <v>44</v>
      </c>
      <c r="S89" s="30">
        <v>60</v>
      </c>
      <c r="T89" s="61"/>
      <c r="U89" s="2"/>
      <c r="V89" s="1">
        <v>14</v>
      </c>
      <c r="W89" s="4" t="s">
        <v>192</v>
      </c>
    </row>
    <row r="90" spans="1:23" s="47" customFormat="1" x14ac:dyDescent="0.35">
      <c r="A90" s="112"/>
      <c r="B90" s="112"/>
      <c r="C90" s="112"/>
      <c r="D90" s="112"/>
      <c r="E90" s="112"/>
      <c r="F90" s="112"/>
      <c r="G90" s="77" t="s">
        <v>86</v>
      </c>
      <c r="H90" s="1" t="s">
        <v>193</v>
      </c>
      <c r="I90" s="1"/>
      <c r="J90" s="1" t="s">
        <v>91</v>
      </c>
      <c r="K90" s="18">
        <f>SUM(L90,O90)</f>
        <v>2</v>
      </c>
      <c r="L90" s="57">
        <v>0</v>
      </c>
      <c r="M90" s="18">
        <v>0</v>
      </c>
      <c r="N90" s="18">
        <v>0</v>
      </c>
      <c r="O90" s="57">
        <f>IF(I90="m",(P90+Q90)*1.5*V90/28,(P90+Q90)*1*V90/28)</f>
        <v>2</v>
      </c>
      <c r="P90" s="18">
        <v>2</v>
      </c>
      <c r="Q90" s="18">
        <v>2</v>
      </c>
      <c r="R90" s="28" t="s">
        <v>85</v>
      </c>
      <c r="S90" s="30">
        <v>52</v>
      </c>
      <c r="T90" s="61"/>
      <c r="U90" s="2"/>
      <c r="V90" s="1">
        <v>14</v>
      </c>
      <c r="W90" s="4" t="s">
        <v>192</v>
      </c>
    </row>
    <row r="91" spans="1:23" s="47" customFormat="1" x14ac:dyDescent="0.35">
      <c r="A91" s="112"/>
      <c r="B91" s="112"/>
      <c r="C91" s="112"/>
      <c r="D91" s="112"/>
      <c r="E91" s="112"/>
      <c r="F91" s="112"/>
      <c r="G91" s="83" t="s">
        <v>182</v>
      </c>
      <c r="H91" s="7" t="s">
        <v>25</v>
      </c>
      <c r="I91" s="7"/>
      <c r="J91" s="28" t="s">
        <v>42</v>
      </c>
      <c r="K91" s="29">
        <f>SUM(L91,O91)</f>
        <v>2</v>
      </c>
      <c r="L91" s="29">
        <f>IF(I91="m",(M91+N91)*2.5*V91/28,(M91+N91)*2*V91/28)</f>
        <v>2</v>
      </c>
      <c r="M91" s="29">
        <v>2</v>
      </c>
      <c r="N91" s="29">
        <v>0</v>
      </c>
      <c r="O91" s="29">
        <f>IF(I91="m",(P91+Q91)*1.5*V91/28,(P91+Q91)*1*V91/28)</f>
        <v>0</v>
      </c>
      <c r="P91" s="29">
        <v>0</v>
      </c>
      <c r="Q91" s="29">
        <v>0</v>
      </c>
      <c r="R91" s="28"/>
      <c r="S91" s="30"/>
      <c r="T91" s="68"/>
      <c r="U91" s="69"/>
      <c r="V91" s="70">
        <v>14</v>
      </c>
      <c r="W91" s="4" t="s">
        <v>186</v>
      </c>
    </row>
    <row r="92" spans="1:23" s="47" customFormat="1" x14ac:dyDescent="0.35">
      <c r="A92" s="112"/>
      <c r="B92" s="112"/>
      <c r="C92" s="112"/>
      <c r="D92" s="112"/>
      <c r="E92" s="112"/>
      <c r="F92" s="112"/>
      <c r="G92" s="85" t="s">
        <v>170</v>
      </c>
      <c r="H92" s="1" t="s">
        <v>25</v>
      </c>
      <c r="I92" s="1"/>
      <c r="J92" s="28" t="s">
        <v>33</v>
      </c>
      <c r="K92" s="29">
        <f>SUM(L92,O92)</f>
        <v>3</v>
      </c>
      <c r="L92" s="29">
        <f>IF(I92="m",(M92+N92)*2.5*V92/28,(M92+N92)*2*V92/28)</f>
        <v>1</v>
      </c>
      <c r="M92" s="29">
        <v>1</v>
      </c>
      <c r="N92" s="29">
        <v>0</v>
      </c>
      <c r="O92" s="29">
        <f>IF(I92="m",(P92+Q92)*1.5*V92/28,(P92+Q92)*1*V92/28)</f>
        <v>2</v>
      </c>
      <c r="P92" s="29">
        <v>4</v>
      </c>
      <c r="Q92" s="29">
        <v>0</v>
      </c>
      <c r="R92" s="28"/>
      <c r="S92" s="30"/>
      <c r="T92" s="27"/>
      <c r="U92" s="2"/>
      <c r="V92" s="2">
        <v>14</v>
      </c>
      <c r="W92" s="71" t="s">
        <v>125</v>
      </c>
    </row>
    <row r="93" spans="1:23" s="47" customFormat="1" x14ac:dyDescent="0.35">
      <c r="A93" s="112"/>
      <c r="B93" s="112"/>
      <c r="C93" s="112"/>
      <c r="D93" s="112"/>
      <c r="E93" s="112"/>
      <c r="F93" s="112"/>
      <c r="G93" s="78" t="s">
        <v>171</v>
      </c>
      <c r="H93" s="1" t="s">
        <v>25</v>
      </c>
      <c r="I93" s="1"/>
      <c r="J93" s="1" t="s">
        <v>36</v>
      </c>
      <c r="K93" s="18">
        <f>SUM(L93,O93)</f>
        <v>1</v>
      </c>
      <c r="L93" s="57">
        <v>0</v>
      </c>
      <c r="M93" s="18">
        <v>0</v>
      </c>
      <c r="N93" s="18">
        <v>0</v>
      </c>
      <c r="O93" s="57">
        <f>IF(I93="m",(P93+Q93)*1.5*V93/28,(P93+Q93)*1*V93/28)</f>
        <v>1</v>
      </c>
      <c r="P93" s="18">
        <v>2</v>
      </c>
      <c r="Q93" s="18">
        <v>0</v>
      </c>
      <c r="R93" s="1"/>
      <c r="S93" s="61"/>
      <c r="T93" s="61"/>
      <c r="U93" s="2"/>
      <c r="V93" s="1">
        <v>14</v>
      </c>
      <c r="W93" s="4" t="s">
        <v>110</v>
      </c>
    </row>
    <row r="94" spans="1:23" s="47" customFormat="1" ht="15" customHeight="1" x14ac:dyDescent="0.35">
      <c r="A94" s="112">
        <v>13</v>
      </c>
      <c r="B94" s="112" t="s">
        <v>22</v>
      </c>
      <c r="C94" s="112" t="s">
        <v>107</v>
      </c>
      <c r="D94" s="112"/>
      <c r="E94" s="112"/>
      <c r="F94" s="112"/>
      <c r="G94" s="103"/>
      <c r="H94" s="113"/>
      <c r="I94" s="113"/>
      <c r="J94" s="53">
        <v>16</v>
      </c>
      <c r="K94" s="51">
        <f t="shared" ref="K94:Q94" si="26">SUM(K96:K102)</f>
        <v>12.428571428571429</v>
      </c>
      <c r="L94" s="111">
        <f t="shared" si="26"/>
        <v>4.5714285714285712</v>
      </c>
      <c r="M94" s="111">
        <f t="shared" si="26"/>
        <v>1</v>
      </c>
      <c r="N94" s="111">
        <f t="shared" si="26"/>
        <v>4</v>
      </c>
      <c r="O94" s="111">
        <f t="shared" si="26"/>
        <v>7.8571428571428577</v>
      </c>
      <c r="P94" s="111">
        <f t="shared" si="26"/>
        <v>10</v>
      </c>
      <c r="Q94" s="111">
        <f t="shared" si="26"/>
        <v>6</v>
      </c>
      <c r="R94" s="51">
        <f>J94-K94</f>
        <v>3.5714285714285712</v>
      </c>
      <c r="S94" s="52">
        <f>S95/28</f>
        <v>3.9285714285714284</v>
      </c>
      <c r="T94" s="35"/>
      <c r="U94" s="35"/>
      <c r="V94" s="35"/>
      <c r="W94" s="36"/>
    </row>
    <row r="95" spans="1:23" s="47" customFormat="1" x14ac:dyDescent="0.35">
      <c r="A95" s="112"/>
      <c r="B95" s="112"/>
      <c r="C95" s="112"/>
      <c r="D95" s="112"/>
      <c r="E95" s="112"/>
      <c r="F95" s="112"/>
      <c r="G95" s="103"/>
      <c r="H95" s="113"/>
      <c r="I95" s="113"/>
      <c r="J95" s="53">
        <v>448</v>
      </c>
      <c r="K95" s="51">
        <f>K94*28</f>
        <v>348</v>
      </c>
      <c r="L95" s="111"/>
      <c r="M95" s="111"/>
      <c r="N95" s="111"/>
      <c r="O95" s="111"/>
      <c r="P95" s="111"/>
      <c r="Q95" s="111"/>
      <c r="R95" s="51">
        <f>J95-K95</f>
        <v>100</v>
      </c>
      <c r="S95" s="52">
        <f>SUM(S96:S102)</f>
        <v>110</v>
      </c>
      <c r="T95" s="35"/>
      <c r="U95" s="35"/>
      <c r="V95" s="35"/>
      <c r="W95" s="48"/>
    </row>
    <row r="96" spans="1:23" s="47" customFormat="1" x14ac:dyDescent="0.35">
      <c r="A96" s="112"/>
      <c r="B96" s="112"/>
      <c r="C96" s="112"/>
      <c r="D96" s="112"/>
      <c r="E96" s="112"/>
      <c r="F96" s="112"/>
      <c r="G96" s="82" t="s">
        <v>175</v>
      </c>
      <c r="H96" s="7" t="s">
        <v>25</v>
      </c>
      <c r="I96" s="1"/>
      <c r="J96" s="28" t="s">
        <v>37</v>
      </c>
      <c r="K96" s="29">
        <f t="shared" ref="K96:K102" si="27">SUM(L96,O96)</f>
        <v>2</v>
      </c>
      <c r="L96" s="29">
        <f t="shared" ref="L96:L102" si="28">IF(I96="m",(M96+N96)*2.5*V96/28,(M96+N96)*2*V96/28)</f>
        <v>0</v>
      </c>
      <c r="M96" s="29">
        <v>0</v>
      </c>
      <c r="N96" s="29">
        <v>0</v>
      </c>
      <c r="O96" s="29">
        <f t="shared" ref="O96:O102" si="29">IF(I96="m",(P96+Q96)*1.5*V96/28,(P96+Q96)*1*V96/28)</f>
        <v>2</v>
      </c>
      <c r="P96" s="29">
        <v>4</v>
      </c>
      <c r="Q96" s="29">
        <v>0</v>
      </c>
      <c r="R96" s="28" t="s">
        <v>44</v>
      </c>
      <c r="S96" s="30">
        <v>60</v>
      </c>
      <c r="T96" s="27"/>
      <c r="U96" s="2"/>
      <c r="V96" s="5">
        <v>14</v>
      </c>
      <c r="W96" s="6" t="s">
        <v>135</v>
      </c>
    </row>
    <row r="97" spans="1:23" s="47" customFormat="1" x14ac:dyDescent="0.35">
      <c r="A97" s="112"/>
      <c r="B97" s="112"/>
      <c r="C97" s="112"/>
      <c r="D97" s="112"/>
      <c r="E97" s="112"/>
      <c r="F97" s="112"/>
      <c r="G97" s="85" t="s">
        <v>63</v>
      </c>
      <c r="H97" s="1" t="s">
        <v>25</v>
      </c>
      <c r="I97" s="1"/>
      <c r="J97" s="1" t="s">
        <v>53</v>
      </c>
      <c r="K97" s="18">
        <f>SUM(L97,O97)</f>
        <v>1.7142857142857142</v>
      </c>
      <c r="L97" s="57">
        <f>IF(I97="m",(M97+N97)*2.5*V97/28,(M97+N97)*2*V97/28)</f>
        <v>1.7142857142857142</v>
      </c>
      <c r="M97" s="18">
        <v>0</v>
      </c>
      <c r="N97" s="18">
        <v>2</v>
      </c>
      <c r="O97" s="57">
        <f>IF(I97="m",(P97+Q97)*1.5*V97/28,(P97+Q97)*1*V97/28)</f>
        <v>0</v>
      </c>
      <c r="P97" s="18">
        <v>0</v>
      </c>
      <c r="Q97" s="18">
        <v>0</v>
      </c>
      <c r="R97" s="33" t="s">
        <v>85</v>
      </c>
      <c r="S97" s="30">
        <v>50</v>
      </c>
      <c r="T97" s="2"/>
      <c r="U97" s="2"/>
      <c r="V97" s="2" t="s">
        <v>134</v>
      </c>
      <c r="W97" s="4" t="s">
        <v>135</v>
      </c>
    </row>
    <row r="98" spans="1:23" s="47" customFormat="1" x14ac:dyDescent="0.35">
      <c r="A98" s="112"/>
      <c r="B98" s="112"/>
      <c r="C98" s="112"/>
      <c r="D98" s="112"/>
      <c r="E98" s="112"/>
      <c r="F98" s="112"/>
      <c r="G98" s="81" t="s">
        <v>156</v>
      </c>
      <c r="H98" s="7" t="s">
        <v>25</v>
      </c>
      <c r="I98" s="7"/>
      <c r="J98" s="7" t="s">
        <v>60</v>
      </c>
      <c r="K98" s="57">
        <f>SUM(L98,O98)</f>
        <v>2</v>
      </c>
      <c r="L98" s="57">
        <f>IF(I98="m",(M98+N98)*2.5*V98/28,(M98+N98)*2*V98/28)</f>
        <v>1</v>
      </c>
      <c r="M98" s="57">
        <v>1</v>
      </c>
      <c r="N98" s="57">
        <v>0</v>
      </c>
      <c r="O98" s="57">
        <f>IF(I98="m",(P98+Q98)*1.5*V98/28,(P98+Q98)*1*V98/28)</f>
        <v>1</v>
      </c>
      <c r="P98" s="57">
        <v>2</v>
      </c>
      <c r="Q98" s="57">
        <v>0</v>
      </c>
      <c r="R98" s="11"/>
      <c r="S98" s="58"/>
      <c r="T98" s="59"/>
      <c r="U98" s="59"/>
      <c r="V98" s="3">
        <v>14</v>
      </c>
      <c r="W98" s="60" t="s">
        <v>157</v>
      </c>
    </row>
    <row r="99" spans="1:23" s="47" customFormat="1" x14ac:dyDescent="0.35">
      <c r="A99" s="112"/>
      <c r="B99" s="112"/>
      <c r="C99" s="112"/>
      <c r="D99" s="112"/>
      <c r="E99" s="112"/>
      <c r="F99" s="112"/>
      <c r="G99" s="80" t="s">
        <v>165</v>
      </c>
      <c r="H99" s="7" t="s">
        <v>25</v>
      </c>
      <c r="I99" s="1"/>
      <c r="J99" s="7" t="s">
        <v>43</v>
      </c>
      <c r="K99" s="57">
        <f>SUM(L99,O99)</f>
        <v>1</v>
      </c>
      <c r="L99" s="57">
        <f>IF(I99="m",(M99+N99)*2.5*V99/28,(M99+N99)*2*V99/28)</f>
        <v>1</v>
      </c>
      <c r="M99" s="57">
        <v>0</v>
      </c>
      <c r="N99" s="57">
        <v>1</v>
      </c>
      <c r="O99" s="57">
        <f>IF(I99="m",(P99+Q99)*1.5*V99/28,(P99+Q99)*1*V99/28)</f>
        <v>0</v>
      </c>
      <c r="P99" s="57">
        <v>0</v>
      </c>
      <c r="Q99" s="57">
        <v>0</v>
      </c>
      <c r="R99" s="33"/>
      <c r="S99" s="34"/>
      <c r="T99" s="2"/>
      <c r="U99" s="3"/>
      <c r="V99" s="2">
        <v>14</v>
      </c>
      <c r="W99" s="6" t="s">
        <v>135</v>
      </c>
    </row>
    <row r="100" spans="1:23" s="47" customFormat="1" x14ac:dyDescent="0.35">
      <c r="A100" s="112"/>
      <c r="B100" s="112"/>
      <c r="C100" s="112"/>
      <c r="D100" s="112"/>
      <c r="E100" s="112"/>
      <c r="F100" s="112"/>
      <c r="G100" s="77" t="s">
        <v>76</v>
      </c>
      <c r="H100" s="1" t="s">
        <v>25</v>
      </c>
      <c r="I100" s="1"/>
      <c r="J100" s="1" t="s">
        <v>36</v>
      </c>
      <c r="K100" s="18">
        <f>SUM(L100,O100)</f>
        <v>0.8571428571428571</v>
      </c>
      <c r="L100" s="29">
        <f>IF(I100="m",(M100+N100)*2.5*V100/28,(M100+N100)*2*V100/28)</f>
        <v>0</v>
      </c>
      <c r="M100" s="18">
        <v>0</v>
      </c>
      <c r="N100" s="18">
        <v>0</v>
      </c>
      <c r="O100" s="18">
        <f>IF(I100="m",(P100+Q100)*1.5*V100/28,(P100+Q100)*1*V100/28)</f>
        <v>0.8571428571428571</v>
      </c>
      <c r="P100" s="18">
        <v>0</v>
      </c>
      <c r="Q100" s="18">
        <v>2</v>
      </c>
      <c r="T100" s="27"/>
      <c r="U100" s="3"/>
      <c r="V100" s="5">
        <v>12</v>
      </c>
      <c r="W100" s="4" t="s">
        <v>127</v>
      </c>
    </row>
    <row r="101" spans="1:23" s="47" customFormat="1" x14ac:dyDescent="0.35">
      <c r="A101" s="112"/>
      <c r="B101" s="112"/>
      <c r="C101" s="112"/>
      <c r="D101" s="112"/>
      <c r="E101" s="112"/>
      <c r="F101" s="112"/>
      <c r="G101" s="77" t="s">
        <v>113</v>
      </c>
      <c r="H101" s="1" t="s">
        <v>25</v>
      </c>
      <c r="I101" s="1"/>
      <c r="J101" s="1" t="s">
        <v>53</v>
      </c>
      <c r="K101" s="18">
        <f t="shared" si="27"/>
        <v>0.8571428571428571</v>
      </c>
      <c r="L101" s="57">
        <f t="shared" si="28"/>
        <v>0.8571428571428571</v>
      </c>
      <c r="M101" s="18">
        <v>0</v>
      </c>
      <c r="N101" s="18">
        <v>1</v>
      </c>
      <c r="O101" s="57">
        <f t="shared" si="29"/>
        <v>0</v>
      </c>
      <c r="P101" s="18">
        <v>0</v>
      </c>
      <c r="Q101" s="18">
        <v>0</v>
      </c>
      <c r="R101" s="37"/>
      <c r="S101" s="40"/>
      <c r="T101" s="2"/>
      <c r="U101" s="2"/>
      <c r="V101" s="2" t="s">
        <v>134</v>
      </c>
      <c r="W101" s="4" t="s">
        <v>108</v>
      </c>
    </row>
    <row r="102" spans="1:23" s="47" customFormat="1" x14ac:dyDescent="0.35">
      <c r="A102" s="112"/>
      <c r="B102" s="112"/>
      <c r="C102" s="112"/>
      <c r="D102" s="112"/>
      <c r="E102" s="112"/>
      <c r="F102" s="112"/>
      <c r="G102" s="77" t="s">
        <v>152</v>
      </c>
      <c r="H102" s="1" t="s">
        <v>153</v>
      </c>
      <c r="I102" s="1"/>
      <c r="J102" s="1" t="s">
        <v>60</v>
      </c>
      <c r="K102" s="18">
        <f t="shared" si="27"/>
        <v>4</v>
      </c>
      <c r="L102" s="57">
        <f t="shared" si="28"/>
        <v>0</v>
      </c>
      <c r="M102" s="18">
        <v>0</v>
      </c>
      <c r="N102" s="18">
        <v>0</v>
      </c>
      <c r="O102" s="57">
        <f t="shared" si="29"/>
        <v>4</v>
      </c>
      <c r="P102" s="18">
        <v>4</v>
      </c>
      <c r="Q102" s="18">
        <v>4</v>
      </c>
      <c r="R102" s="1"/>
      <c r="S102" s="61"/>
      <c r="T102" s="2"/>
      <c r="U102" s="3"/>
      <c r="V102" s="5">
        <v>14</v>
      </c>
      <c r="W102" s="71" t="s">
        <v>106</v>
      </c>
    </row>
    <row r="103" spans="1:23" s="43" customFormat="1" ht="12.65" customHeight="1" x14ac:dyDescent="0.3">
      <c r="A103" s="112">
        <v>14</v>
      </c>
      <c r="B103" s="112" t="s">
        <v>22</v>
      </c>
      <c r="C103" s="112" t="s">
        <v>107</v>
      </c>
      <c r="D103" s="112"/>
      <c r="E103" s="112"/>
      <c r="F103" s="112"/>
      <c r="G103" s="103"/>
      <c r="H103" s="113"/>
      <c r="I103" s="113"/>
      <c r="J103" s="53">
        <v>16</v>
      </c>
      <c r="K103" s="50">
        <f t="shared" ref="K103:Q103" si="30">SUM(K105:K109)</f>
        <v>12</v>
      </c>
      <c r="L103" s="111">
        <f t="shared" si="30"/>
        <v>7</v>
      </c>
      <c r="M103" s="111">
        <f t="shared" si="30"/>
        <v>2</v>
      </c>
      <c r="N103" s="111">
        <f t="shared" si="30"/>
        <v>5</v>
      </c>
      <c r="O103" s="111">
        <f t="shared" si="30"/>
        <v>5</v>
      </c>
      <c r="P103" s="111">
        <f t="shared" si="30"/>
        <v>5</v>
      </c>
      <c r="Q103" s="111">
        <f t="shared" si="30"/>
        <v>5</v>
      </c>
      <c r="R103" s="51">
        <f>J103-K103</f>
        <v>4</v>
      </c>
      <c r="S103" s="52">
        <f>S104/28</f>
        <v>4</v>
      </c>
      <c r="T103" s="35"/>
      <c r="U103" s="35"/>
      <c r="V103" s="35"/>
      <c r="W103" s="36"/>
    </row>
    <row r="104" spans="1:23" s="43" customFormat="1" ht="12.65" customHeight="1" x14ac:dyDescent="0.3">
      <c r="A104" s="112"/>
      <c r="B104" s="112"/>
      <c r="C104" s="112"/>
      <c r="D104" s="112"/>
      <c r="E104" s="112"/>
      <c r="F104" s="112"/>
      <c r="G104" s="103"/>
      <c r="H104" s="113"/>
      <c r="I104" s="113"/>
      <c r="J104" s="53">
        <v>448</v>
      </c>
      <c r="K104" s="51">
        <f>K103*28</f>
        <v>336</v>
      </c>
      <c r="L104" s="111"/>
      <c r="M104" s="111"/>
      <c r="N104" s="111"/>
      <c r="O104" s="111"/>
      <c r="P104" s="111"/>
      <c r="Q104" s="111"/>
      <c r="R104" s="51">
        <f>J104-K104</f>
        <v>112</v>
      </c>
      <c r="S104" s="52">
        <f>SUM(S105:S109)</f>
        <v>112</v>
      </c>
      <c r="T104" s="35"/>
      <c r="U104" s="35"/>
      <c r="V104" s="35"/>
      <c r="W104" s="48"/>
    </row>
    <row r="105" spans="1:23" s="43" customFormat="1" ht="12.65" customHeight="1" x14ac:dyDescent="0.3">
      <c r="A105" s="112"/>
      <c r="B105" s="112"/>
      <c r="C105" s="112"/>
      <c r="D105" s="112"/>
      <c r="E105" s="112"/>
      <c r="F105" s="112"/>
      <c r="G105" s="77" t="s">
        <v>86</v>
      </c>
      <c r="H105" s="1" t="s">
        <v>93</v>
      </c>
      <c r="I105" s="1"/>
      <c r="J105" s="1" t="s">
        <v>37</v>
      </c>
      <c r="K105" s="18">
        <f>SUM(L105,O105)</f>
        <v>4</v>
      </c>
      <c r="L105" s="29">
        <f>IF(I105="m",(M105+N105)*2.5*V105/28,(M105+N105)*2*V105/28)</f>
        <v>0</v>
      </c>
      <c r="M105" s="18">
        <v>0</v>
      </c>
      <c r="N105" s="18">
        <v>0</v>
      </c>
      <c r="O105" s="57">
        <f>IF(I105="m",(P105+Q105)*1.5*V105/28,(P105+Q105)*1*V105/28)</f>
        <v>4</v>
      </c>
      <c r="P105" s="18">
        <v>4</v>
      </c>
      <c r="Q105" s="18">
        <v>4</v>
      </c>
      <c r="R105" s="28" t="s">
        <v>44</v>
      </c>
      <c r="S105" s="30">
        <v>67</v>
      </c>
      <c r="T105" s="61"/>
      <c r="U105" s="2"/>
      <c r="V105" s="1">
        <v>14</v>
      </c>
      <c r="W105" s="6" t="s">
        <v>140</v>
      </c>
    </row>
    <row r="106" spans="1:23" s="43" customFormat="1" ht="12.65" customHeight="1" x14ac:dyDescent="0.3">
      <c r="A106" s="112"/>
      <c r="B106" s="112"/>
      <c r="C106" s="112"/>
      <c r="D106" s="112"/>
      <c r="E106" s="112"/>
      <c r="F106" s="112"/>
      <c r="G106" s="77" t="s">
        <v>179</v>
      </c>
      <c r="H106" s="1" t="s">
        <v>25</v>
      </c>
      <c r="I106" s="1"/>
      <c r="J106" s="28" t="s">
        <v>26</v>
      </c>
      <c r="K106" s="29">
        <f>SUM(L106,O106)</f>
        <v>1</v>
      </c>
      <c r="L106" s="29">
        <f>IF(I106="m",(M106+N106)*2.5*V106/28,(M106+N106)*2*V106/28)</f>
        <v>1</v>
      </c>
      <c r="M106" s="29">
        <v>1</v>
      </c>
      <c r="N106" s="29">
        <v>0</v>
      </c>
      <c r="O106" s="29">
        <f>IF(I106="m",(P106+Q106)*1.5*V106/28,(P106+Q106)*1*V106/28)</f>
        <v>0</v>
      </c>
      <c r="P106" s="29">
        <v>0</v>
      </c>
      <c r="Q106" s="29">
        <v>0</v>
      </c>
      <c r="R106" s="28" t="s">
        <v>85</v>
      </c>
      <c r="S106" s="30">
        <v>45</v>
      </c>
      <c r="T106" s="27"/>
      <c r="U106" s="3"/>
      <c r="V106" s="2">
        <v>14</v>
      </c>
      <c r="W106" s="4" t="s">
        <v>65</v>
      </c>
    </row>
    <row r="107" spans="1:23" s="43" customFormat="1" ht="12.65" customHeight="1" x14ac:dyDescent="0.3">
      <c r="A107" s="112"/>
      <c r="B107" s="112"/>
      <c r="C107" s="112"/>
      <c r="D107" s="112"/>
      <c r="E107" s="112"/>
      <c r="F107" s="112"/>
      <c r="G107" s="77" t="s">
        <v>180</v>
      </c>
      <c r="H107" s="1" t="s">
        <v>25</v>
      </c>
      <c r="I107" s="1"/>
      <c r="J107" s="28" t="s">
        <v>26</v>
      </c>
      <c r="K107" s="29">
        <f>SUM(L107,O107)</f>
        <v>2</v>
      </c>
      <c r="L107" s="29">
        <f>IF(I107="m",(M107+N107)*2.5*V107/28,(M107+N107)*2*V107/28)</f>
        <v>2</v>
      </c>
      <c r="M107" s="29">
        <v>0</v>
      </c>
      <c r="N107" s="29">
        <v>2</v>
      </c>
      <c r="O107" s="29">
        <f>IF(I107="m",(P107+Q107)*1.5*V107/28,(P107+Q107)*1*V107/28)</f>
        <v>0</v>
      </c>
      <c r="P107" s="29">
        <v>0</v>
      </c>
      <c r="Q107" s="29">
        <v>0</v>
      </c>
      <c r="T107" s="27"/>
      <c r="U107" s="3"/>
      <c r="V107" s="2">
        <v>14</v>
      </c>
      <c r="W107" s="4" t="s">
        <v>65</v>
      </c>
    </row>
    <row r="108" spans="1:23" s="43" customFormat="1" ht="12.65" customHeight="1" x14ac:dyDescent="0.3">
      <c r="A108" s="112"/>
      <c r="B108" s="112"/>
      <c r="C108" s="112"/>
      <c r="D108" s="112"/>
      <c r="E108" s="112"/>
      <c r="F108" s="112"/>
      <c r="G108" s="77" t="s">
        <v>121</v>
      </c>
      <c r="H108" s="1" t="s">
        <v>25</v>
      </c>
      <c r="I108" s="1"/>
      <c r="J108" s="1" t="s">
        <v>43</v>
      </c>
      <c r="K108" s="18">
        <f>SUM(L108,O108)</f>
        <v>2</v>
      </c>
      <c r="L108" s="57">
        <f>IF(I108="m",(M108+N108)*2.5*V108/28,(M108+N108)*2*V108/28)</f>
        <v>2</v>
      </c>
      <c r="M108" s="18">
        <v>0</v>
      </c>
      <c r="N108" s="18">
        <v>2</v>
      </c>
      <c r="O108" s="57">
        <f>IF(I108="m",(P108+Q108)*1.5*V108/28,(P108+Q108)*1*V108/28)</f>
        <v>0</v>
      </c>
      <c r="P108" s="18">
        <v>0</v>
      </c>
      <c r="Q108" s="18">
        <v>0</v>
      </c>
      <c r="R108" s="28"/>
      <c r="S108" s="30"/>
      <c r="T108" s="73"/>
      <c r="U108" s="2"/>
      <c r="V108" s="2">
        <v>14</v>
      </c>
      <c r="W108" s="71" t="s">
        <v>125</v>
      </c>
    </row>
    <row r="109" spans="1:23" s="43" customFormat="1" ht="12.65" customHeight="1" x14ac:dyDescent="0.3">
      <c r="A109" s="112"/>
      <c r="B109" s="112"/>
      <c r="C109" s="112"/>
      <c r="D109" s="112"/>
      <c r="E109" s="112"/>
      <c r="F109" s="112"/>
      <c r="G109" s="77" t="s">
        <v>56</v>
      </c>
      <c r="H109" s="1" t="s">
        <v>25</v>
      </c>
      <c r="I109" s="1"/>
      <c r="J109" s="1" t="s">
        <v>42</v>
      </c>
      <c r="K109" s="18">
        <f>SUM(L109,O109)</f>
        <v>3</v>
      </c>
      <c r="L109" s="29">
        <f>IF(I109="m",(M109+N109)*2.5*V109/28,(M109+N109)*2*V109/28)</f>
        <v>2</v>
      </c>
      <c r="M109" s="18">
        <v>1</v>
      </c>
      <c r="N109" s="18">
        <v>1</v>
      </c>
      <c r="O109" s="57">
        <f>IF(I109="m",(P109+Q109)*1.5*V109/28,(P109+Q109)*1*V109/28)</f>
        <v>1</v>
      </c>
      <c r="P109" s="18">
        <v>1</v>
      </c>
      <c r="Q109" s="18">
        <v>1</v>
      </c>
      <c r="R109" s="65"/>
      <c r="S109" s="65"/>
      <c r="T109" s="2"/>
      <c r="U109" s="3"/>
      <c r="V109" s="2">
        <v>14</v>
      </c>
      <c r="W109" s="4" t="s">
        <v>137</v>
      </c>
    </row>
    <row r="110" spans="1:23" s="47" customFormat="1" x14ac:dyDescent="0.35">
      <c r="A110" s="112">
        <v>15</v>
      </c>
      <c r="B110" s="112" t="s">
        <v>22</v>
      </c>
      <c r="C110" s="112" t="s">
        <v>107</v>
      </c>
      <c r="D110" s="112" t="s">
        <v>49</v>
      </c>
      <c r="E110" s="112" t="s">
        <v>49</v>
      </c>
      <c r="F110" s="112" t="s">
        <v>49</v>
      </c>
      <c r="G110" s="103"/>
      <c r="H110" s="113"/>
      <c r="I110" s="113"/>
      <c r="J110" s="53">
        <v>16</v>
      </c>
      <c r="K110" s="51">
        <f>SUM(K112:K119)</f>
        <v>12</v>
      </c>
      <c r="L110" s="111">
        <f>SUM(L112:L119)</f>
        <v>6</v>
      </c>
      <c r="M110" s="111">
        <f>SUM(M112:M119)</f>
        <v>1</v>
      </c>
      <c r="N110" s="111">
        <f>SUM(N112:N119)</f>
        <v>5</v>
      </c>
      <c r="O110" s="111">
        <f>SUM(O112:O119)</f>
        <v>6</v>
      </c>
      <c r="P110" s="111">
        <f>SUM(P112:P119)</f>
        <v>6</v>
      </c>
      <c r="Q110" s="111">
        <f>SUM(Q112:Q119)</f>
        <v>6</v>
      </c>
      <c r="R110" s="50">
        <f>J110-K110</f>
        <v>4</v>
      </c>
      <c r="S110" s="54">
        <f>S111/28</f>
        <v>4</v>
      </c>
      <c r="T110" s="35"/>
      <c r="U110" s="35"/>
      <c r="V110" s="35"/>
      <c r="W110" s="36"/>
    </row>
    <row r="111" spans="1:23" s="47" customFormat="1" x14ac:dyDescent="0.35">
      <c r="A111" s="112"/>
      <c r="B111" s="112"/>
      <c r="C111" s="112"/>
      <c r="D111" s="112"/>
      <c r="E111" s="112"/>
      <c r="F111" s="112"/>
      <c r="G111" s="103"/>
      <c r="H111" s="113"/>
      <c r="I111" s="113"/>
      <c r="J111" s="53">
        <v>448</v>
      </c>
      <c r="K111" s="51">
        <f>K110*28</f>
        <v>336</v>
      </c>
      <c r="L111" s="111"/>
      <c r="M111" s="111"/>
      <c r="N111" s="111"/>
      <c r="O111" s="111"/>
      <c r="P111" s="111"/>
      <c r="Q111" s="111"/>
      <c r="R111" s="51">
        <f>J111-K111</f>
        <v>112</v>
      </c>
      <c r="S111" s="52">
        <f>SUM(S112:S119)</f>
        <v>112</v>
      </c>
      <c r="T111" s="35"/>
      <c r="U111" s="35"/>
      <c r="V111" s="35"/>
      <c r="W111" s="36"/>
    </row>
    <row r="112" spans="1:23" s="47" customFormat="1" x14ac:dyDescent="0.35">
      <c r="A112" s="112"/>
      <c r="B112" s="112"/>
      <c r="C112" s="112"/>
      <c r="D112" s="112"/>
      <c r="E112" s="112"/>
      <c r="F112" s="112"/>
      <c r="G112" s="77" t="s">
        <v>210</v>
      </c>
      <c r="H112" s="1" t="s">
        <v>25</v>
      </c>
      <c r="I112" s="1"/>
      <c r="J112" s="28" t="s">
        <v>26</v>
      </c>
      <c r="K112" s="29">
        <f t="shared" ref="K112:K119" si="31">SUM(L112,O112)</f>
        <v>0.5</v>
      </c>
      <c r="L112" s="29">
        <f t="shared" ref="L112:L118" si="32">IF(I112="m",(M112+N112)*2.5*V112/28,(M112+N112)*2*V112/28)</f>
        <v>0</v>
      </c>
      <c r="M112" s="29">
        <v>0</v>
      </c>
      <c r="N112" s="29">
        <v>0</v>
      </c>
      <c r="O112" s="29">
        <f t="shared" ref="O112:O119" si="33">IF(I112="m",(P112+Q112)*1.5*V112/28,(P112+Q112)*1*V112/28)</f>
        <v>0.5</v>
      </c>
      <c r="P112" s="29">
        <v>0</v>
      </c>
      <c r="Q112" s="29">
        <v>1</v>
      </c>
      <c r="R112" s="28" t="s">
        <v>44</v>
      </c>
      <c r="S112" s="30">
        <v>67</v>
      </c>
      <c r="T112" s="27"/>
      <c r="U112" s="3"/>
      <c r="V112" s="2">
        <v>14</v>
      </c>
      <c r="W112" s="71" t="s">
        <v>101</v>
      </c>
    </row>
    <row r="113" spans="1:23" s="47" customFormat="1" x14ac:dyDescent="0.35">
      <c r="A113" s="112"/>
      <c r="B113" s="112"/>
      <c r="C113" s="112"/>
      <c r="D113" s="112"/>
      <c r="E113" s="112"/>
      <c r="F113" s="112"/>
      <c r="G113" s="83" t="s">
        <v>183</v>
      </c>
      <c r="H113" s="7" t="s">
        <v>25</v>
      </c>
      <c r="I113" s="7"/>
      <c r="J113" s="28" t="s">
        <v>42</v>
      </c>
      <c r="K113" s="29">
        <f>SUM(L113,O113)</f>
        <v>2.5</v>
      </c>
      <c r="L113" s="29">
        <f t="shared" si="32"/>
        <v>2</v>
      </c>
      <c r="M113" s="29">
        <v>0</v>
      </c>
      <c r="N113" s="29">
        <v>2</v>
      </c>
      <c r="O113" s="29">
        <f>IF(I113="m",(P113+Q113)*1.5*V113/28,(P113+Q113)*1*V113/28)</f>
        <v>0.5</v>
      </c>
      <c r="P113" s="29">
        <v>0</v>
      </c>
      <c r="Q113" s="29">
        <v>1</v>
      </c>
      <c r="R113" s="28" t="s">
        <v>85</v>
      </c>
      <c r="S113" s="30">
        <v>45</v>
      </c>
      <c r="T113" s="68"/>
      <c r="U113" s="69"/>
      <c r="V113" s="70">
        <v>14</v>
      </c>
      <c r="W113" s="6" t="s">
        <v>186</v>
      </c>
    </row>
    <row r="114" spans="1:23" s="47" customFormat="1" x14ac:dyDescent="0.35">
      <c r="A114" s="112"/>
      <c r="B114" s="112"/>
      <c r="C114" s="112"/>
      <c r="D114" s="112"/>
      <c r="E114" s="112"/>
      <c r="F114" s="112"/>
      <c r="G114" s="77" t="s">
        <v>188</v>
      </c>
      <c r="H114" s="1" t="s">
        <v>25</v>
      </c>
      <c r="I114" s="1"/>
      <c r="J114" s="1" t="s">
        <v>94</v>
      </c>
      <c r="K114" s="18">
        <f t="shared" si="31"/>
        <v>0.5</v>
      </c>
      <c r="L114" s="57">
        <f t="shared" si="32"/>
        <v>0</v>
      </c>
      <c r="M114" s="18">
        <v>0</v>
      </c>
      <c r="N114" s="18">
        <v>0</v>
      </c>
      <c r="O114" s="57">
        <f t="shared" si="33"/>
        <v>0.5</v>
      </c>
      <c r="P114" s="18">
        <v>0</v>
      </c>
      <c r="Q114" s="18">
        <v>1</v>
      </c>
      <c r="R114" s="28"/>
      <c r="S114" s="30"/>
      <c r="T114" s="2"/>
      <c r="U114" s="2"/>
      <c r="V114" s="2">
        <v>14</v>
      </c>
      <c r="W114" s="4" t="s">
        <v>110</v>
      </c>
    </row>
    <row r="115" spans="1:23" s="47" customFormat="1" x14ac:dyDescent="0.35">
      <c r="A115" s="112"/>
      <c r="B115" s="112"/>
      <c r="C115" s="112"/>
      <c r="D115" s="112"/>
      <c r="E115" s="112"/>
      <c r="F115" s="112"/>
      <c r="G115" s="78" t="s">
        <v>69</v>
      </c>
      <c r="H115" s="1" t="s">
        <v>25</v>
      </c>
      <c r="I115" s="1"/>
      <c r="J115" s="28" t="s">
        <v>43</v>
      </c>
      <c r="K115" s="29">
        <f t="shared" si="31"/>
        <v>1</v>
      </c>
      <c r="L115" s="29">
        <f t="shared" si="32"/>
        <v>1</v>
      </c>
      <c r="M115" s="29">
        <v>1</v>
      </c>
      <c r="N115" s="29">
        <v>0</v>
      </c>
      <c r="O115" s="29">
        <f t="shared" si="33"/>
        <v>0</v>
      </c>
      <c r="P115" s="29">
        <v>0</v>
      </c>
      <c r="Q115" s="29">
        <v>0</v>
      </c>
      <c r="R115" s="28"/>
      <c r="S115" s="30"/>
      <c r="T115" s="27"/>
      <c r="U115" s="3"/>
      <c r="V115" s="5">
        <v>14</v>
      </c>
      <c r="W115" s="4" t="s">
        <v>150</v>
      </c>
    </row>
    <row r="116" spans="1:23" s="47" customFormat="1" x14ac:dyDescent="0.35">
      <c r="A116" s="112"/>
      <c r="B116" s="112"/>
      <c r="C116" s="112"/>
      <c r="D116" s="112"/>
      <c r="E116" s="112"/>
      <c r="F116" s="112"/>
      <c r="G116" s="77" t="s">
        <v>88</v>
      </c>
      <c r="H116" s="1" t="s">
        <v>119</v>
      </c>
      <c r="I116" s="1"/>
      <c r="J116" s="1" t="s">
        <v>94</v>
      </c>
      <c r="K116" s="18">
        <f>SUM(L116,O116)</f>
        <v>2</v>
      </c>
      <c r="L116" s="57">
        <f>IF(I116="m",(M116+N116)*2.5*V116/28,(M116+N116)*2*V116/28)</f>
        <v>0</v>
      </c>
      <c r="M116" s="18">
        <v>0</v>
      </c>
      <c r="N116" s="18">
        <v>0</v>
      </c>
      <c r="O116" s="57">
        <f>IF(I116="m",(P116+Q116)*1.5*V116/28,(P116+Q116)*1*V116/28)</f>
        <v>2</v>
      </c>
      <c r="P116" s="18">
        <v>2</v>
      </c>
      <c r="Q116" s="18">
        <v>2</v>
      </c>
      <c r="R116" s="1"/>
      <c r="S116" s="61"/>
      <c r="T116" s="2"/>
      <c r="U116" s="3"/>
      <c r="V116" s="5">
        <v>14</v>
      </c>
      <c r="W116" s="6" t="s">
        <v>106</v>
      </c>
    </row>
    <row r="117" spans="1:23" s="47" customFormat="1" x14ac:dyDescent="0.35">
      <c r="A117" s="112"/>
      <c r="B117" s="112"/>
      <c r="C117" s="112"/>
      <c r="D117" s="112"/>
      <c r="E117" s="112"/>
      <c r="F117" s="112"/>
      <c r="G117" s="79" t="s">
        <v>184</v>
      </c>
      <c r="H117" s="7" t="s">
        <v>25</v>
      </c>
      <c r="I117" s="7"/>
      <c r="J117" s="28" t="s">
        <v>43</v>
      </c>
      <c r="K117" s="29">
        <f>SUM(L117,O117)</f>
        <v>2</v>
      </c>
      <c r="L117" s="29">
        <f t="shared" si="32"/>
        <v>2</v>
      </c>
      <c r="M117" s="29">
        <v>0</v>
      </c>
      <c r="N117" s="29">
        <v>2</v>
      </c>
      <c r="O117" s="29">
        <f>IF(I117="m",(P117+Q117)*1.5*V117/28,(P117+Q117)*1*V117/28)</f>
        <v>0</v>
      </c>
      <c r="P117" s="29">
        <v>0</v>
      </c>
      <c r="Q117" s="29">
        <v>0</v>
      </c>
      <c r="R117" s="28"/>
      <c r="S117" s="30"/>
      <c r="T117" s="68"/>
      <c r="U117" s="69"/>
      <c r="V117" s="70">
        <v>14</v>
      </c>
      <c r="W117" s="6" t="s">
        <v>108</v>
      </c>
    </row>
    <row r="118" spans="1:23" s="47" customFormat="1" x14ac:dyDescent="0.35">
      <c r="A118" s="112"/>
      <c r="B118" s="112"/>
      <c r="C118" s="112"/>
      <c r="D118" s="112"/>
      <c r="E118" s="112"/>
      <c r="F118" s="112"/>
      <c r="G118" s="82" t="s">
        <v>200</v>
      </c>
      <c r="H118" s="7" t="s">
        <v>25</v>
      </c>
      <c r="I118" s="1"/>
      <c r="J118" s="28" t="s">
        <v>30</v>
      </c>
      <c r="K118" s="29">
        <f>SUM(L118,O118)</f>
        <v>1.5</v>
      </c>
      <c r="L118" s="29">
        <f t="shared" si="32"/>
        <v>1</v>
      </c>
      <c r="M118" s="29">
        <v>0</v>
      </c>
      <c r="N118" s="29">
        <v>1</v>
      </c>
      <c r="O118" s="29">
        <f>IF(I118="m",(P118+Q118)*1.5*V118/28,(P118+Q118)*1*V118/28)</f>
        <v>0.5</v>
      </c>
      <c r="P118" s="29">
        <v>0</v>
      </c>
      <c r="Q118" s="29">
        <v>1</v>
      </c>
      <c r="R118" s="28"/>
      <c r="S118" s="30"/>
      <c r="T118" s="27"/>
      <c r="U118" s="2"/>
      <c r="V118" s="5">
        <v>14</v>
      </c>
      <c r="W118" s="6" t="s">
        <v>137</v>
      </c>
    </row>
    <row r="119" spans="1:23" s="47" customFormat="1" x14ac:dyDescent="0.35">
      <c r="A119" s="112"/>
      <c r="B119" s="112"/>
      <c r="C119" s="112"/>
      <c r="D119" s="112"/>
      <c r="E119" s="112"/>
      <c r="F119" s="112"/>
      <c r="G119" s="77" t="s">
        <v>173</v>
      </c>
      <c r="H119" s="1" t="s">
        <v>80</v>
      </c>
      <c r="I119" s="1"/>
      <c r="J119" s="1" t="s">
        <v>60</v>
      </c>
      <c r="K119" s="18">
        <f t="shared" si="31"/>
        <v>2</v>
      </c>
      <c r="L119" s="57">
        <v>0</v>
      </c>
      <c r="M119" s="18">
        <v>0</v>
      </c>
      <c r="N119" s="18">
        <v>0</v>
      </c>
      <c r="O119" s="57">
        <f t="shared" si="33"/>
        <v>2</v>
      </c>
      <c r="P119" s="18">
        <v>4</v>
      </c>
      <c r="Q119" s="18">
        <v>0</v>
      </c>
      <c r="R119" s="1"/>
      <c r="S119" s="61"/>
      <c r="T119" s="61"/>
      <c r="U119" s="2"/>
      <c r="V119" s="2">
        <v>14</v>
      </c>
      <c r="W119" s="4" t="s">
        <v>185</v>
      </c>
    </row>
    <row r="120" spans="1:23" s="42" customFormat="1" ht="12.65" customHeight="1" x14ac:dyDescent="0.35">
      <c r="A120" s="114">
        <v>17</v>
      </c>
      <c r="B120" s="112" t="s">
        <v>118</v>
      </c>
      <c r="C120" s="112" t="s">
        <v>164</v>
      </c>
      <c r="D120" s="112" t="s">
        <v>162</v>
      </c>
      <c r="E120" s="112"/>
      <c r="F120" s="112" t="s">
        <v>163</v>
      </c>
      <c r="G120" s="103"/>
      <c r="H120" s="113"/>
      <c r="I120" s="113"/>
      <c r="J120" s="53">
        <v>16</v>
      </c>
      <c r="K120" s="51">
        <f>SUM(K122:K129)</f>
        <v>13</v>
      </c>
      <c r="L120" s="111">
        <f t="shared" ref="L120:Q120" si="34">SUM(L122:L129)</f>
        <v>0</v>
      </c>
      <c r="M120" s="111">
        <f t="shared" si="34"/>
        <v>0</v>
      </c>
      <c r="N120" s="111">
        <f t="shared" si="34"/>
        <v>0</v>
      </c>
      <c r="O120" s="111">
        <f t="shared" si="34"/>
        <v>13</v>
      </c>
      <c r="P120" s="111">
        <f t="shared" si="34"/>
        <v>15</v>
      </c>
      <c r="Q120" s="111">
        <f t="shared" si="34"/>
        <v>11</v>
      </c>
      <c r="R120" s="51">
        <f>J120-K120</f>
        <v>3</v>
      </c>
      <c r="S120" s="52">
        <f>S121/28</f>
        <v>3</v>
      </c>
      <c r="T120" s="35"/>
      <c r="U120" s="35"/>
      <c r="V120" s="35"/>
      <c r="W120" s="36"/>
    </row>
    <row r="121" spans="1:23" s="43" customFormat="1" ht="12.65" customHeight="1" x14ac:dyDescent="0.3">
      <c r="A121" s="114"/>
      <c r="B121" s="112"/>
      <c r="C121" s="112"/>
      <c r="D121" s="112"/>
      <c r="E121" s="112"/>
      <c r="F121" s="112"/>
      <c r="G121" s="103"/>
      <c r="H121" s="113"/>
      <c r="I121" s="113"/>
      <c r="J121" s="53">
        <v>448</v>
      </c>
      <c r="K121" s="51">
        <f>K120*28</f>
        <v>364</v>
      </c>
      <c r="L121" s="111"/>
      <c r="M121" s="111"/>
      <c r="N121" s="111"/>
      <c r="O121" s="111"/>
      <c r="P121" s="111"/>
      <c r="Q121" s="111"/>
      <c r="R121" s="51">
        <f>J121-K121</f>
        <v>84</v>
      </c>
      <c r="S121" s="52">
        <f>SUM(S122:S129)</f>
        <v>84</v>
      </c>
      <c r="T121" s="35"/>
      <c r="U121" s="35"/>
      <c r="V121" s="35"/>
      <c r="W121" s="36"/>
    </row>
    <row r="122" spans="1:23" s="43" customFormat="1" ht="12.65" customHeight="1" x14ac:dyDescent="0.3">
      <c r="A122" s="114"/>
      <c r="B122" s="112"/>
      <c r="C122" s="112"/>
      <c r="D122" s="112"/>
      <c r="E122" s="112"/>
      <c r="F122" s="112"/>
      <c r="G122" s="77" t="s">
        <v>59</v>
      </c>
      <c r="H122" s="1" t="s">
        <v>25</v>
      </c>
      <c r="I122" s="1"/>
      <c r="J122" s="1" t="s">
        <v>60</v>
      </c>
      <c r="K122" s="18">
        <f t="shared" ref="K122:K129" si="35">SUM(L122,O122)</f>
        <v>2</v>
      </c>
      <c r="L122" s="57">
        <f t="shared" ref="L122:L129" si="36">IF(I122="m",(M122+N122)*2.5*V122/28,(M122+N122)*2*V122/28)</f>
        <v>0</v>
      </c>
      <c r="M122" s="18">
        <v>0</v>
      </c>
      <c r="N122" s="18">
        <v>0</v>
      </c>
      <c r="O122" s="57">
        <f t="shared" ref="O122:O129" si="37">IF(I122="m",(P122+Q122)*1.5*V122/28,(P122+Q122)*1*V122/28)</f>
        <v>2</v>
      </c>
      <c r="P122" s="18">
        <v>4</v>
      </c>
      <c r="Q122" s="72">
        <v>0</v>
      </c>
      <c r="R122" s="1" t="s">
        <v>44</v>
      </c>
      <c r="S122" s="61">
        <v>44</v>
      </c>
      <c r="T122" s="73"/>
      <c r="U122" s="2"/>
      <c r="V122" s="2">
        <v>14</v>
      </c>
      <c r="W122" s="6" t="s">
        <v>148</v>
      </c>
    </row>
    <row r="123" spans="1:23" s="43" customFormat="1" ht="12.65" customHeight="1" x14ac:dyDescent="0.3">
      <c r="A123" s="114"/>
      <c r="B123" s="112"/>
      <c r="C123" s="112"/>
      <c r="D123" s="112"/>
      <c r="E123" s="112"/>
      <c r="F123" s="112"/>
      <c r="G123" s="78" t="s">
        <v>90</v>
      </c>
      <c r="H123" s="1" t="s">
        <v>25</v>
      </c>
      <c r="I123" s="1"/>
      <c r="J123" s="28" t="s">
        <v>37</v>
      </c>
      <c r="K123" s="29">
        <f t="shared" si="35"/>
        <v>4</v>
      </c>
      <c r="L123" s="29">
        <f t="shared" si="36"/>
        <v>0</v>
      </c>
      <c r="M123" s="29">
        <v>0</v>
      </c>
      <c r="N123" s="29">
        <v>0</v>
      </c>
      <c r="O123" s="29">
        <f t="shared" si="37"/>
        <v>4</v>
      </c>
      <c r="P123" s="29">
        <v>4</v>
      </c>
      <c r="Q123" s="29">
        <v>4</v>
      </c>
      <c r="R123" s="28" t="s">
        <v>85</v>
      </c>
      <c r="S123" s="30">
        <v>40</v>
      </c>
      <c r="T123" s="27"/>
      <c r="U123" s="2"/>
      <c r="V123" s="2">
        <v>14</v>
      </c>
      <c r="W123" s="4" t="s">
        <v>148</v>
      </c>
    </row>
    <row r="124" spans="1:23" s="43" customFormat="1" ht="12.65" customHeight="1" x14ac:dyDescent="0.3">
      <c r="A124" s="114"/>
      <c r="B124" s="112"/>
      <c r="C124" s="112"/>
      <c r="D124" s="112"/>
      <c r="E124" s="112"/>
      <c r="F124" s="112"/>
      <c r="G124" s="77" t="s">
        <v>98</v>
      </c>
      <c r="H124" s="1" t="s">
        <v>25</v>
      </c>
      <c r="I124" s="1"/>
      <c r="J124" s="28" t="s">
        <v>60</v>
      </c>
      <c r="K124" s="29">
        <f t="shared" si="35"/>
        <v>2</v>
      </c>
      <c r="L124" s="29">
        <f t="shared" si="36"/>
        <v>0</v>
      </c>
      <c r="M124" s="29">
        <v>0</v>
      </c>
      <c r="N124" s="29">
        <v>0</v>
      </c>
      <c r="O124" s="29">
        <f t="shared" si="37"/>
        <v>2</v>
      </c>
      <c r="P124" s="29">
        <v>0</v>
      </c>
      <c r="Q124" s="29">
        <v>4</v>
      </c>
      <c r="R124" s="28"/>
      <c r="S124" s="30"/>
      <c r="T124" s="27"/>
      <c r="U124" s="3"/>
      <c r="V124" s="1">
        <v>14</v>
      </c>
      <c r="W124" s="4" t="s">
        <v>148</v>
      </c>
    </row>
    <row r="125" spans="1:23" s="43" customFormat="1" ht="12.65" customHeight="1" x14ac:dyDescent="0.3">
      <c r="A125" s="114"/>
      <c r="B125" s="112"/>
      <c r="C125" s="112"/>
      <c r="D125" s="112"/>
      <c r="E125" s="112"/>
      <c r="F125" s="112"/>
      <c r="G125" s="77" t="s">
        <v>95</v>
      </c>
      <c r="H125" s="1" t="s">
        <v>25</v>
      </c>
      <c r="I125" s="1"/>
      <c r="J125" s="28" t="s">
        <v>33</v>
      </c>
      <c r="K125" s="29">
        <f>SUM(L125,O125)</f>
        <v>2</v>
      </c>
      <c r="L125" s="29">
        <f t="shared" si="36"/>
        <v>0</v>
      </c>
      <c r="M125" s="29">
        <v>0</v>
      </c>
      <c r="N125" s="29">
        <v>0</v>
      </c>
      <c r="O125" s="29">
        <f t="shared" si="37"/>
        <v>2</v>
      </c>
      <c r="P125" s="29">
        <v>4</v>
      </c>
      <c r="Q125" s="29">
        <v>0</v>
      </c>
      <c r="R125" s="1"/>
      <c r="S125" s="61"/>
      <c r="T125" s="27"/>
      <c r="U125" s="2"/>
      <c r="V125" s="1">
        <v>14</v>
      </c>
      <c r="W125" s="4" t="s">
        <v>148</v>
      </c>
    </row>
    <row r="126" spans="1:23" s="43" customFormat="1" ht="12.65" customHeight="1" x14ac:dyDescent="0.3">
      <c r="A126" s="114"/>
      <c r="B126" s="112"/>
      <c r="C126" s="112"/>
      <c r="D126" s="112"/>
      <c r="E126" s="112"/>
      <c r="F126" s="112"/>
      <c r="G126" s="78" t="s">
        <v>181</v>
      </c>
      <c r="H126" s="1" t="s">
        <v>25</v>
      </c>
      <c r="I126" s="1"/>
      <c r="J126" s="1" t="s">
        <v>60</v>
      </c>
      <c r="K126" s="18">
        <f t="shared" si="35"/>
        <v>1</v>
      </c>
      <c r="L126" s="57">
        <f t="shared" si="36"/>
        <v>0</v>
      </c>
      <c r="M126" s="18">
        <v>0</v>
      </c>
      <c r="N126" s="18">
        <v>0</v>
      </c>
      <c r="O126" s="57">
        <f t="shared" si="37"/>
        <v>1</v>
      </c>
      <c r="P126" s="18">
        <v>0</v>
      </c>
      <c r="Q126" s="18">
        <v>2</v>
      </c>
      <c r="R126" s="1"/>
      <c r="S126" s="61"/>
      <c r="T126" s="2"/>
      <c r="U126" s="2"/>
      <c r="V126" s="2">
        <v>14</v>
      </c>
      <c r="W126" s="4" t="s">
        <v>148</v>
      </c>
    </row>
    <row r="127" spans="1:23" s="43" customFormat="1" ht="12.65" customHeight="1" x14ac:dyDescent="0.3">
      <c r="A127" s="114"/>
      <c r="B127" s="112"/>
      <c r="C127" s="112"/>
      <c r="D127" s="112"/>
      <c r="E127" s="112"/>
      <c r="F127" s="112"/>
      <c r="G127" s="78" t="s">
        <v>166</v>
      </c>
      <c r="H127" s="1" t="s">
        <v>25</v>
      </c>
      <c r="I127" s="1"/>
      <c r="J127" s="1" t="s">
        <v>42</v>
      </c>
      <c r="K127" s="18">
        <f>SUM(L127,O127)</f>
        <v>0.5</v>
      </c>
      <c r="L127" s="57">
        <f t="shared" si="36"/>
        <v>0</v>
      </c>
      <c r="M127" s="18">
        <v>0</v>
      </c>
      <c r="N127" s="18">
        <v>0</v>
      </c>
      <c r="O127" s="57">
        <f t="shared" si="37"/>
        <v>0.5</v>
      </c>
      <c r="P127" s="18">
        <v>0</v>
      </c>
      <c r="Q127" s="18">
        <v>1</v>
      </c>
      <c r="R127" s="1"/>
      <c r="S127" s="61"/>
      <c r="T127" s="2"/>
      <c r="U127" s="2"/>
      <c r="V127" s="1">
        <v>14</v>
      </c>
      <c r="W127" s="4" t="s">
        <v>148</v>
      </c>
    </row>
    <row r="128" spans="1:23" s="43" customFormat="1" ht="12.65" customHeight="1" x14ac:dyDescent="0.3">
      <c r="A128" s="114"/>
      <c r="B128" s="112"/>
      <c r="C128" s="112"/>
      <c r="D128" s="112"/>
      <c r="E128" s="112"/>
      <c r="F128" s="112"/>
      <c r="G128" s="77" t="s">
        <v>151</v>
      </c>
      <c r="H128" s="1" t="s">
        <v>25</v>
      </c>
      <c r="I128" s="1"/>
      <c r="J128" s="1" t="s">
        <v>91</v>
      </c>
      <c r="K128" s="18">
        <f t="shared" si="35"/>
        <v>1</v>
      </c>
      <c r="L128" s="57">
        <f t="shared" si="36"/>
        <v>0</v>
      </c>
      <c r="M128" s="18">
        <v>0</v>
      </c>
      <c r="N128" s="18">
        <v>0</v>
      </c>
      <c r="O128" s="57">
        <f t="shared" si="37"/>
        <v>1</v>
      </c>
      <c r="P128" s="18">
        <v>2</v>
      </c>
      <c r="Q128" s="18">
        <v>0</v>
      </c>
      <c r="R128" s="1"/>
      <c r="S128" s="61"/>
      <c r="T128" s="2"/>
      <c r="U128" s="3"/>
      <c r="V128" s="2">
        <v>14</v>
      </c>
      <c r="W128" s="4" t="s">
        <v>148</v>
      </c>
    </row>
    <row r="129" spans="1:23" s="43" customFormat="1" ht="12.65" customHeight="1" x14ac:dyDescent="0.3">
      <c r="A129" s="114"/>
      <c r="B129" s="112"/>
      <c r="C129" s="112"/>
      <c r="D129" s="112"/>
      <c r="E129" s="112"/>
      <c r="F129" s="112"/>
      <c r="G129" s="87" t="s">
        <v>35</v>
      </c>
      <c r="H129" s="7" t="s">
        <v>25</v>
      </c>
      <c r="I129" s="1"/>
      <c r="J129" s="7" t="s">
        <v>75</v>
      </c>
      <c r="K129" s="57">
        <f t="shared" si="35"/>
        <v>0.5</v>
      </c>
      <c r="L129" s="57">
        <f t="shared" si="36"/>
        <v>0</v>
      </c>
      <c r="M129" s="57">
        <v>0</v>
      </c>
      <c r="N129" s="57">
        <v>0</v>
      </c>
      <c r="O129" s="57">
        <f t="shared" si="37"/>
        <v>0.5</v>
      </c>
      <c r="P129" s="57">
        <v>1</v>
      </c>
      <c r="Q129" s="57">
        <v>0</v>
      </c>
      <c r="R129" s="28"/>
      <c r="S129" s="30"/>
      <c r="T129" s="2"/>
      <c r="U129" s="2"/>
      <c r="V129" s="1">
        <v>14</v>
      </c>
      <c r="W129" s="4" t="s">
        <v>148</v>
      </c>
    </row>
    <row r="130" spans="1:23" s="42" customFormat="1" ht="12.65" customHeight="1" x14ac:dyDescent="0.35">
      <c r="A130" s="114">
        <v>18</v>
      </c>
      <c r="B130" s="112" t="s">
        <v>118</v>
      </c>
      <c r="C130" s="112" t="s">
        <v>168</v>
      </c>
      <c r="D130" s="112" t="s">
        <v>162</v>
      </c>
      <c r="E130" s="112"/>
      <c r="F130" s="112" t="s">
        <v>163</v>
      </c>
      <c r="G130" s="103"/>
      <c r="H130" s="113"/>
      <c r="I130" s="113"/>
      <c r="J130" s="49">
        <v>16</v>
      </c>
      <c r="K130" s="50">
        <f t="shared" ref="K130:Q130" si="38">SUM(K132:K136)</f>
        <v>13</v>
      </c>
      <c r="L130" s="111">
        <f t="shared" si="38"/>
        <v>0</v>
      </c>
      <c r="M130" s="111">
        <f t="shared" si="38"/>
        <v>0</v>
      </c>
      <c r="N130" s="111">
        <f t="shared" si="38"/>
        <v>0</v>
      </c>
      <c r="O130" s="111">
        <f t="shared" si="38"/>
        <v>13</v>
      </c>
      <c r="P130" s="111">
        <f t="shared" si="38"/>
        <v>14</v>
      </c>
      <c r="Q130" s="111">
        <f t="shared" si="38"/>
        <v>12</v>
      </c>
      <c r="R130" s="50">
        <f>J130-K130</f>
        <v>3</v>
      </c>
      <c r="S130" s="54">
        <f>S131/28</f>
        <v>3</v>
      </c>
      <c r="T130" s="35"/>
      <c r="U130" s="35"/>
      <c r="V130" s="35"/>
      <c r="W130" s="36"/>
    </row>
    <row r="131" spans="1:23" s="43" customFormat="1" ht="12.65" customHeight="1" x14ac:dyDescent="0.3">
      <c r="A131" s="114"/>
      <c r="B131" s="112"/>
      <c r="C131" s="112"/>
      <c r="D131" s="112"/>
      <c r="E131" s="112"/>
      <c r="F131" s="112"/>
      <c r="G131" s="103"/>
      <c r="H131" s="113"/>
      <c r="I131" s="113"/>
      <c r="J131" s="49">
        <v>448</v>
      </c>
      <c r="K131" s="50">
        <f>K130*28</f>
        <v>364</v>
      </c>
      <c r="L131" s="111"/>
      <c r="M131" s="111"/>
      <c r="N131" s="111"/>
      <c r="O131" s="111"/>
      <c r="P131" s="111"/>
      <c r="Q131" s="111"/>
      <c r="R131" s="50">
        <f>J131-K131</f>
        <v>84</v>
      </c>
      <c r="S131" s="54">
        <f>SUM(S132:S136)</f>
        <v>84</v>
      </c>
      <c r="T131" s="35"/>
      <c r="U131" s="35"/>
      <c r="V131" s="35"/>
      <c r="W131" s="36"/>
    </row>
    <row r="132" spans="1:23" s="43" customFormat="1" ht="12.65" customHeight="1" x14ac:dyDescent="0.3">
      <c r="A132" s="114"/>
      <c r="B132" s="112"/>
      <c r="C132" s="112"/>
      <c r="D132" s="112"/>
      <c r="E132" s="112"/>
      <c r="F132" s="112"/>
      <c r="G132" s="77" t="s">
        <v>88</v>
      </c>
      <c r="H132" s="1" t="s">
        <v>128</v>
      </c>
      <c r="I132" s="1"/>
      <c r="J132" s="1" t="s">
        <v>91</v>
      </c>
      <c r="K132" s="18">
        <f>SUM(L132,O132)</f>
        <v>2</v>
      </c>
      <c r="L132" s="57">
        <f>IF(I132="m",(M132+N132)*2.5*V132/28,(M132+N132)*2*V132/28)</f>
        <v>0</v>
      </c>
      <c r="M132" s="18">
        <v>0</v>
      </c>
      <c r="N132" s="18">
        <v>0</v>
      </c>
      <c r="O132" s="57">
        <f>IF(I132="m",(P132+Q132)*1.5*V132/28,(P132+Q132)*1*V132/28)</f>
        <v>2</v>
      </c>
      <c r="P132" s="18">
        <v>2</v>
      </c>
      <c r="Q132" s="18">
        <v>2</v>
      </c>
      <c r="R132" s="1" t="s">
        <v>85</v>
      </c>
      <c r="S132" s="61">
        <v>50</v>
      </c>
      <c r="T132" s="2"/>
      <c r="U132" s="3"/>
      <c r="V132" s="5">
        <v>14</v>
      </c>
      <c r="W132" s="6" t="s">
        <v>169</v>
      </c>
    </row>
    <row r="133" spans="1:23" s="43" customFormat="1" ht="12.5" customHeight="1" x14ac:dyDescent="0.3">
      <c r="A133" s="114"/>
      <c r="B133" s="112"/>
      <c r="C133" s="112"/>
      <c r="D133" s="112"/>
      <c r="E133" s="112"/>
      <c r="F133" s="112"/>
      <c r="G133" s="77" t="s">
        <v>86</v>
      </c>
      <c r="H133" s="1" t="s">
        <v>119</v>
      </c>
      <c r="I133" s="1"/>
      <c r="J133" s="1" t="s">
        <v>37</v>
      </c>
      <c r="K133" s="18">
        <f>SUM(L133,O133)</f>
        <v>4</v>
      </c>
      <c r="L133" s="57">
        <f>IF(I133="m",(M133+N133)*2.5*V133/28,(M133+N133)*2*V133/28)</f>
        <v>0</v>
      </c>
      <c r="M133" s="18">
        <v>0</v>
      </c>
      <c r="N133" s="18">
        <v>0</v>
      </c>
      <c r="O133" s="57">
        <f>IF(I133="m",(P133+Q133)*1.5*V133/28,(P133+Q133)*1*V133/28)</f>
        <v>4</v>
      </c>
      <c r="P133" s="18">
        <v>4</v>
      </c>
      <c r="Q133" s="18">
        <v>4</v>
      </c>
      <c r="R133" s="1" t="s">
        <v>34</v>
      </c>
      <c r="S133" s="61">
        <v>34</v>
      </c>
      <c r="T133" s="2"/>
      <c r="U133" s="3"/>
      <c r="V133" s="2">
        <v>14</v>
      </c>
      <c r="W133" s="41" t="s">
        <v>169</v>
      </c>
    </row>
    <row r="134" spans="1:23" s="43" customFormat="1" ht="12.5" customHeight="1" x14ac:dyDescent="0.3">
      <c r="A134" s="114"/>
      <c r="B134" s="112"/>
      <c r="C134" s="112"/>
      <c r="D134" s="112"/>
      <c r="E134" s="112"/>
      <c r="F134" s="112"/>
      <c r="G134" s="78" t="s">
        <v>88</v>
      </c>
      <c r="H134" s="1" t="s">
        <v>122</v>
      </c>
      <c r="I134" s="1"/>
      <c r="J134" s="1" t="s">
        <v>94</v>
      </c>
      <c r="K134" s="18">
        <f>SUM(L134,O134)</f>
        <v>2</v>
      </c>
      <c r="L134" s="57">
        <f>IF(I134="m",(M134+N134)*2.5*V134/28,(M134+N134)*2*V134/28)</f>
        <v>0</v>
      </c>
      <c r="M134" s="18">
        <v>0</v>
      </c>
      <c r="N134" s="18">
        <v>0</v>
      </c>
      <c r="O134" s="57">
        <f>IF(I134="m",(P134+Q134)*1.5*V134/28,(P134+Q134)*1*V134/28)</f>
        <v>2</v>
      </c>
      <c r="P134" s="18">
        <v>2</v>
      </c>
      <c r="Q134" s="18">
        <v>2</v>
      </c>
      <c r="R134" s="33"/>
      <c r="S134" s="30"/>
      <c r="T134" s="2"/>
      <c r="U134" s="2"/>
      <c r="V134" s="1">
        <v>14</v>
      </c>
      <c r="W134" s="41" t="s">
        <v>169</v>
      </c>
    </row>
    <row r="135" spans="1:23" s="43" customFormat="1" ht="12.65" customHeight="1" x14ac:dyDescent="0.35">
      <c r="A135" s="114"/>
      <c r="B135" s="112"/>
      <c r="C135" s="112"/>
      <c r="D135" s="112"/>
      <c r="E135" s="112"/>
      <c r="F135" s="112"/>
      <c r="G135" s="77" t="s">
        <v>88</v>
      </c>
      <c r="H135" s="37" t="s">
        <v>120</v>
      </c>
      <c r="I135" s="37"/>
      <c r="J135" s="37" t="s">
        <v>60</v>
      </c>
      <c r="K135" s="38">
        <f>SUM(L135,O135)</f>
        <v>4</v>
      </c>
      <c r="L135" s="39">
        <f>IF(I135="m",(M135+N135)*2.5*V135/28,(M135+N135)*2*V135/28)</f>
        <v>0</v>
      </c>
      <c r="M135" s="38">
        <v>0</v>
      </c>
      <c r="N135" s="38">
        <v>0</v>
      </c>
      <c r="O135" s="39">
        <f>IF(I135="m",(P135+Q135)*1.5*V135/28,(P135+Q135)*1*V135/28)</f>
        <v>4</v>
      </c>
      <c r="P135" s="38">
        <v>4</v>
      </c>
      <c r="Q135" s="38">
        <v>4</v>
      </c>
      <c r="R135" s="45"/>
      <c r="S135" s="45"/>
      <c r="T135" s="35"/>
      <c r="U135" s="44"/>
      <c r="V135" s="35">
        <v>14</v>
      </c>
      <c r="W135" s="41" t="s">
        <v>169</v>
      </c>
    </row>
    <row r="136" spans="1:23" s="43" customFormat="1" ht="12.65" customHeight="1" x14ac:dyDescent="0.3">
      <c r="A136" s="114"/>
      <c r="B136" s="112"/>
      <c r="C136" s="112"/>
      <c r="D136" s="112"/>
      <c r="E136" s="112"/>
      <c r="F136" s="112"/>
      <c r="G136" s="77" t="s">
        <v>143</v>
      </c>
      <c r="H136" s="37" t="s">
        <v>120</v>
      </c>
      <c r="I136" s="37"/>
      <c r="J136" s="37" t="s">
        <v>91</v>
      </c>
      <c r="K136" s="38">
        <f>SUM(L136,O136)</f>
        <v>1</v>
      </c>
      <c r="L136" s="39">
        <f>IF(I136="m",(M136+N136)*2.5*V136/28,(M136+N136)*2*V136/28)</f>
        <v>0</v>
      </c>
      <c r="M136" s="38">
        <v>0</v>
      </c>
      <c r="N136" s="38">
        <v>0</v>
      </c>
      <c r="O136" s="39">
        <f>IF(I136="m",(P136+Q136)*1.5*V136/28,(P136+Q136)*1*V136/28)</f>
        <v>1</v>
      </c>
      <c r="P136" s="38">
        <v>2</v>
      </c>
      <c r="Q136" s="38">
        <v>0</v>
      </c>
      <c r="R136" s="37"/>
      <c r="S136" s="40"/>
      <c r="T136" s="35"/>
      <c r="U136" s="44"/>
      <c r="V136" s="46">
        <v>14</v>
      </c>
      <c r="W136" s="41" t="s">
        <v>169</v>
      </c>
    </row>
    <row r="137" spans="1:23" s="42" customFormat="1" ht="12.65" customHeight="1" x14ac:dyDescent="0.35">
      <c r="A137" s="114">
        <v>19</v>
      </c>
      <c r="B137" s="112" t="s">
        <v>118</v>
      </c>
      <c r="C137" s="112" t="s">
        <v>107</v>
      </c>
      <c r="D137" s="112"/>
      <c r="E137" s="112"/>
      <c r="F137" s="112"/>
      <c r="G137" s="103"/>
      <c r="H137" s="113"/>
      <c r="I137" s="113"/>
      <c r="J137" s="53">
        <v>16</v>
      </c>
      <c r="K137" s="51">
        <f>SUM(K139:K148)</f>
        <v>12.928571428571429</v>
      </c>
      <c r="L137" s="111">
        <f>SUM(L139:L148)</f>
        <v>0</v>
      </c>
      <c r="M137" s="111">
        <f>SUM(M139:M148)</f>
        <v>0</v>
      </c>
      <c r="N137" s="111">
        <f>SUM(N139:N148)</f>
        <v>0</v>
      </c>
      <c r="O137" s="111">
        <f>SUM(O139:O148)</f>
        <v>12.928571428571429</v>
      </c>
      <c r="P137" s="111">
        <f>SUM(P139:P148)</f>
        <v>11</v>
      </c>
      <c r="Q137" s="111">
        <f>SUM(Q139:Q148)</f>
        <v>16</v>
      </c>
      <c r="R137" s="51">
        <f>J137-K137</f>
        <v>3.0714285714285712</v>
      </c>
      <c r="S137" s="52">
        <f>S138/28</f>
        <v>3.0714285714285716</v>
      </c>
      <c r="T137" s="35"/>
      <c r="U137" s="35"/>
      <c r="V137" s="35"/>
      <c r="W137" s="36"/>
    </row>
    <row r="138" spans="1:23" s="43" customFormat="1" ht="12.65" customHeight="1" x14ac:dyDescent="0.3">
      <c r="A138" s="114"/>
      <c r="B138" s="112"/>
      <c r="C138" s="112"/>
      <c r="D138" s="112"/>
      <c r="E138" s="112"/>
      <c r="F138" s="112"/>
      <c r="G138" s="103"/>
      <c r="H138" s="113"/>
      <c r="I138" s="113"/>
      <c r="J138" s="53">
        <v>448</v>
      </c>
      <c r="K138" s="51">
        <f>K137*28</f>
        <v>362</v>
      </c>
      <c r="L138" s="111"/>
      <c r="M138" s="111"/>
      <c r="N138" s="111"/>
      <c r="O138" s="111"/>
      <c r="P138" s="111"/>
      <c r="Q138" s="111"/>
      <c r="R138" s="51">
        <f>J138-K138</f>
        <v>86</v>
      </c>
      <c r="S138" s="52">
        <f>SUM(S139:S148)</f>
        <v>86</v>
      </c>
      <c r="T138" s="35"/>
      <c r="U138" s="35"/>
      <c r="V138" s="35"/>
      <c r="W138" s="36"/>
    </row>
    <row r="139" spans="1:23" s="43" customFormat="1" ht="12.65" customHeight="1" x14ac:dyDescent="0.3">
      <c r="A139" s="114"/>
      <c r="B139" s="112"/>
      <c r="C139" s="112"/>
      <c r="D139" s="112"/>
      <c r="E139" s="112"/>
      <c r="F139" s="112"/>
      <c r="G139" s="77" t="s">
        <v>123</v>
      </c>
      <c r="H139" s="1" t="s">
        <v>25</v>
      </c>
      <c r="I139" s="1"/>
      <c r="J139" s="1" t="s">
        <v>75</v>
      </c>
      <c r="K139" s="18">
        <f t="shared" ref="K139:K148" si="39">SUM(L139,O139)</f>
        <v>0.5</v>
      </c>
      <c r="L139" s="57">
        <f t="shared" ref="L139:L148" si="40">IF(I139="m",(M139+N139)*2.5*V139/28,(M139+N139)*2*V139/28)</f>
        <v>0</v>
      </c>
      <c r="M139" s="18">
        <v>0</v>
      </c>
      <c r="N139" s="18">
        <v>0</v>
      </c>
      <c r="O139" s="57">
        <f t="shared" ref="O139:O148" si="41">IF(I139="m",(P139+Q139)*1.5*V139/28,(P139+Q139)*1*V139/28)</f>
        <v>0.5</v>
      </c>
      <c r="P139" s="18">
        <v>1</v>
      </c>
      <c r="Q139" s="18">
        <v>0</v>
      </c>
      <c r="R139" s="1" t="s">
        <v>85</v>
      </c>
      <c r="S139" s="61">
        <v>50</v>
      </c>
      <c r="T139" s="2"/>
      <c r="U139" s="3"/>
      <c r="V139" s="2">
        <v>14</v>
      </c>
      <c r="W139" s="71" t="s">
        <v>101</v>
      </c>
    </row>
    <row r="140" spans="1:23" s="43" customFormat="1" ht="12.5" customHeight="1" x14ac:dyDescent="0.3">
      <c r="A140" s="114"/>
      <c r="B140" s="112"/>
      <c r="C140" s="112"/>
      <c r="D140" s="112"/>
      <c r="E140" s="112"/>
      <c r="F140" s="112"/>
      <c r="G140" s="77" t="s">
        <v>179</v>
      </c>
      <c r="H140" s="1" t="s">
        <v>25</v>
      </c>
      <c r="I140" s="1"/>
      <c r="J140" s="28" t="s">
        <v>26</v>
      </c>
      <c r="K140" s="29">
        <f>SUM(L140,O140)</f>
        <v>0.5</v>
      </c>
      <c r="L140" s="29">
        <f>IF(I140="m",(M140+N140)*2.5*V140/28,(M140+N140)*2*V140/28)</f>
        <v>0</v>
      </c>
      <c r="M140" s="29">
        <v>0</v>
      </c>
      <c r="N140" s="29">
        <v>0</v>
      </c>
      <c r="O140" s="29">
        <f>IF(I140="m",(P140+Q140)*1.5*V140/28,(P140+Q140)*1*V140/28)</f>
        <v>0.5</v>
      </c>
      <c r="P140" s="29">
        <v>1</v>
      </c>
      <c r="Q140" s="29">
        <v>0</v>
      </c>
      <c r="R140" s="1" t="s">
        <v>34</v>
      </c>
      <c r="S140" s="61">
        <v>36</v>
      </c>
      <c r="T140" s="27"/>
      <c r="U140" s="3"/>
      <c r="V140" s="2">
        <v>14</v>
      </c>
      <c r="W140" s="6" t="s">
        <v>65</v>
      </c>
    </row>
    <row r="141" spans="1:23" s="43" customFormat="1" ht="12.5" customHeight="1" x14ac:dyDescent="0.3">
      <c r="A141" s="114"/>
      <c r="B141" s="112"/>
      <c r="C141" s="112"/>
      <c r="D141" s="112"/>
      <c r="E141" s="112"/>
      <c r="F141" s="112"/>
      <c r="G141" s="77" t="s">
        <v>177</v>
      </c>
      <c r="H141" s="1" t="s">
        <v>25</v>
      </c>
      <c r="I141" s="1"/>
      <c r="J141" s="28" t="s">
        <v>94</v>
      </c>
      <c r="K141" s="29">
        <f>SUM(L141,O141)</f>
        <v>1</v>
      </c>
      <c r="L141" s="29">
        <f>IF(I141="m",(M141+N141)*2.5*V141/28,(M141+N141)*2*V141/28)</f>
        <v>0</v>
      </c>
      <c r="M141" s="29">
        <v>0</v>
      </c>
      <c r="N141" s="29">
        <v>0</v>
      </c>
      <c r="O141" s="29">
        <f>IF(I141="m",(P141+Q141)*1.5*V141/28,(P141+Q141)*1*V141/28)</f>
        <v>1</v>
      </c>
      <c r="P141" s="29">
        <v>0</v>
      </c>
      <c r="Q141" s="29">
        <v>2</v>
      </c>
      <c r="R141" s="28"/>
      <c r="S141" s="30"/>
      <c r="T141" s="27"/>
      <c r="U141" s="3"/>
      <c r="V141" s="2">
        <v>14</v>
      </c>
      <c r="W141" s="4" t="s">
        <v>65</v>
      </c>
    </row>
    <row r="142" spans="1:23" s="43" customFormat="1" ht="12.65" customHeight="1" x14ac:dyDescent="0.3">
      <c r="A142" s="114"/>
      <c r="B142" s="112"/>
      <c r="C142" s="112"/>
      <c r="D142" s="112"/>
      <c r="E142" s="112"/>
      <c r="F142" s="112"/>
      <c r="G142" s="83" t="s">
        <v>182</v>
      </c>
      <c r="H142" s="7" t="s">
        <v>25</v>
      </c>
      <c r="I142" s="7"/>
      <c r="J142" s="28" t="s">
        <v>42</v>
      </c>
      <c r="K142" s="29">
        <f t="shared" si="39"/>
        <v>0.5</v>
      </c>
      <c r="L142" s="29">
        <f t="shared" si="40"/>
        <v>0</v>
      </c>
      <c r="M142" s="29">
        <v>0</v>
      </c>
      <c r="N142" s="29">
        <v>0</v>
      </c>
      <c r="O142" s="29">
        <f t="shared" si="41"/>
        <v>0.5</v>
      </c>
      <c r="P142" s="29">
        <v>1</v>
      </c>
      <c r="Q142" s="29">
        <v>0</v>
      </c>
      <c r="R142" s="28"/>
      <c r="S142" s="30"/>
      <c r="T142" s="68"/>
      <c r="U142" s="69"/>
      <c r="V142" s="70">
        <v>14</v>
      </c>
      <c r="W142" s="4" t="s">
        <v>186</v>
      </c>
    </row>
    <row r="143" spans="1:23" s="43" customFormat="1" ht="12.65" customHeight="1" x14ac:dyDescent="0.3">
      <c r="A143" s="114"/>
      <c r="B143" s="112"/>
      <c r="C143" s="112"/>
      <c r="D143" s="112"/>
      <c r="E143" s="112"/>
      <c r="F143" s="112"/>
      <c r="G143" s="84" t="s">
        <v>205</v>
      </c>
      <c r="H143" s="1" t="s">
        <v>25</v>
      </c>
      <c r="I143" s="1"/>
      <c r="J143" s="1" t="s">
        <v>36</v>
      </c>
      <c r="K143" s="18">
        <f>SUM(L143,O143)</f>
        <v>1</v>
      </c>
      <c r="L143" s="18">
        <f>IF(I143="m",(M143+N143)*2.5*V143/28,(M143+N143)*2*V143/28)</f>
        <v>0</v>
      </c>
      <c r="M143" s="18">
        <v>0</v>
      </c>
      <c r="N143" s="18">
        <v>0</v>
      </c>
      <c r="O143" s="18">
        <f>IF(I143="m",(P143+Q143)*1.5*V143/28,(P143+Q143)*1*V143/28)</f>
        <v>1</v>
      </c>
      <c r="P143" s="18">
        <v>2</v>
      </c>
      <c r="Q143" s="18">
        <v>0</v>
      </c>
      <c r="R143" s="28"/>
      <c r="S143" s="30"/>
      <c r="T143" s="27"/>
      <c r="U143" s="3"/>
      <c r="V143" s="2" t="s">
        <v>147</v>
      </c>
      <c r="W143" s="4" t="s">
        <v>127</v>
      </c>
    </row>
    <row r="144" spans="1:23" s="43" customFormat="1" ht="12.65" customHeight="1" x14ac:dyDescent="0.3">
      <c r="A144" s="114"/>
      <c r="B144" s="112"/>
      <c r="C144" s="112"/>
      <c r="D144" s="112"/>
      <c r="E144" s="112"/>
      <c r="F144" s="112"/>
      <c r="G144" s="77" t="s">
        <v>115</v>
      </c>
      <c r="H144" s="1" t="s">
        <v>25</v>
      </c>
      <c r="I144" s="1"/>
      <c r="J144" s="1" t="s">
        <v>33</v>
      </c>
      <c r="K144" s="18">
        <f>SUM(L144,O144)</f>
        <v>1.7142857142857142</v>
      </c>
      <c r="L144" s="57">
        <f>IF(I144="m",(M144+N144)*2.5*V144/28,(M144+N144)*2*V144/28)</f>
        <v>0</v>
      </c>
      <c r="M144" s="18">
        <v>0</v>
      </c>
      <c r="N144" s="18">
        <v>0</v>
      </c>
      <c r="O144" s="57">
        <f>IF(I144="m",(P144+Q144)*1.5*V144/28,(P144+Q144)*1*V144/28)</f>
        <v>1.7142857142857142</v>
      </c>
      <c r="P144" s="18">
        <v>0</v>
      </c>
      <c r="Q144" s="18">
        <v>4</v>
      </c>
      <c r="R144" s="1"/>
      <c r="S144" s="61"/>
      <c r="T144" s="2"/>
      <c r="U144" s="3"/>
      <c r="V144" s="2" t="s">
        <v>134</v>
      </c>
      <c r="W144" s="6" t="s">
        <v>135</v>
      </c>
    </row>
    <row r="145" spans="1:23" s="43" customFormat="1" ht="12.5" customHeight="1" x14ac:dyDescent="0.3">
      <c r="A145" s="114"/>
      <c r="B145" s="112"/>
      <c r="C145" s="112"/>
      <c r="D145" s="112"/>
      <c r="E145" s="112"/>
      <c r="F145" s="112"/>
      <c r="G145" s="77" t="s">
        <v>104</v>
      </c>
      <c r="H145" s="1" t="s">
        <v>25</v>
      </c>
      <c r="I145" s="1"/>
      <c r="J145" s="28" t="s">
        <v>91</v>
      </c>
      <c r="K145" s="29">
        <f t="shared" si="39"/>
        <v>2</v>
      </c>
      <c r="L145" s="29">
        <f t="shared" si="40"/>
        <v>0</v>
      </c>
      <c r="M145" s="29">
        <v>0</v>
      </c>
      <c r="N145" s="29">
        <v>0</v>
      </c>
      <c r="O145" s="29">
        <f t="shared" si="41"/>
        <v>2</v>
      </c>
      <c r="P145" s="29">
        <v>2</v>
      </c>
      <c r="Q145" s="29">
        <v>2</v>
      </c>
      <c r="R145" s="33"/>
      <c r="S145" s="34"/>
      <c r="T145" s="27"/>
      <c r="U145" s="3"/>
      <c r="V145" s="2">
        <v>14</v>
      </c>
      <c r="W145" s="4" t="s">
        <v>110</v>
      </c>
    </row>
    <row r="146" spans="1:23" s="43" customFormat="1" ht="12.5" customHeight="1" x14ac:dyDescent="0.3">
      <c r="A146" s="114"/>
      <c r="B146" s="112"/>
      <c r="C146" s="112"/>
      <c r="D146" s="112"/>
      <c r="E146" s="112"/>
      <c r="F146" s="112"/>
      <c r="G146" s="77" t="s">
        <v>88</v>
      </c>
      <c r="H146" s="1" t="s">
        <v>128</v>
      </c>
      <c r="I146" s="1"/>
      <c r="J146" s="1" t="s">
        <v>91</v>
      </c>
      <c r="K146" s="18">
        <f>SUM(L146,O146)</f>
        <v>2</v>
      </c>
      <c r="L146" s="29">
        <f>IF(I146="m",(M146+N146)*2.5*V146/28,(M146+N146)*2*V146/28)</f>
        <v>0</v>
      </c>
      <c r="M146" s="18">
        <v>0</v>
      </c>
      <c r="N146" s="18">
        <v>0</v>
      </c>
      <c r="O146" s="57">
        <f>IF(I146="m",(P146+Q146)*1.5*V146/28,(P146+Q146)*1*V146/28)</f>
        <v>2</v>
      </c>
      <c r="P146" s="18">
        <v>2</v>
      </c>
      <c r="Q146" s="18">
        <v>2</v>
      </c>
      <c r="T146" s="2"/>
      <c r="U146" s="3"/>
      <c r="V146" s="5">
        <v>14</v>
      </c>
      <c r="W146" s="6" t="s">
        <v>145</v>
      </c>
    </row>
    <row r="147" spans="1:23" s="43" customFormat="1" ht="12.5" customHeight="1" x14ac:dyDescent="0.3">
      <c r="A147" s="114"/>
      <c r="B147" s="112"/>
      <c r="C147" s="112"/>
      <c r="D147" s="112"/>
      <c r="E147" s="112"/>
      <c r="F147" s="112"/>
      <c r="G147" s="77" t="s">
        <v>133</v>
      </c>
      <c r="H147" s="1" t="s">
        <v>25</v>
      </c>
      <c r="I147" s="1"/>
      <c r="J147" s="1" t="s">
        <v>33</v>
      </c>
      <c r="K147" s="18">
        <f>SUM(L147,O147)</f>
        <v>1.7142857142857142</v>
      </c>
      <c r="L147" s="57">
        <f>IF(I147="m",(M147+N147)*2.5*V147/28,(M147+N147)*2*V147/28)</f>
        <v>0</v>
      </c>
      <c r="M147" s="18">
        <v>0</v>
      </c>
      <c r="N147" s="18">
        <v>0</v>
      </c>
      <c r="O147" s="57">
        <f>IF(I147="m",(P147+Q147)*1.5*V147/28,(P147+Q147)*1*V147/28)</f>
        <v>1.7142857142857142</v>
      </c>
      <c r="P147" s="18">
        <v>0</v>
      </c>
      <c r="Q147" s="18">
        <v>4</v>
      </c>
      <c r="R147" s="1" t="s">
        <v>49</v>
      </c>
      <c r="S147" s="61" t="s">
        <v>49</v>
      </c>
      <c r="T147" s="2"/>
      <c r="U147" s="3"/>
      <c r="V147" s="2" t="s">
        <v>134</v>
      </c>
      <c r="W147" s="71" t="s">
        <v>101</v>
      </c>
    </row>
    <row r="148" spans="1:23" s="43" customFormat="1" ht="12.65" customHeight="1" x14ac:dyDescent="0.3">
      <c r="A148" s="114"/>
      <c r="B148" s="112"/>
      <c r="C148" s="112"/>
      <c r="D148" s="112"/>
      <c r="E148" s="112"/>
      <c r="F148" s="112"/>
      <c r="G148" s="77" t="s">
        <v>88</v>
      </c>
      <c r="H148" s="1" t="s">
        <v>119</v>
      </c>
      <c r="I148" s="1"/>
      <c r="J148" s="1" t="s">
        <v>94</v>
      </c>
      <c r="K148" s="18">
        <f t="shared" si="39"/>
        <v>2</v>
      </c>
      <c r="L148" s="57">
        <f t="shared" si="40"/>
        <v>0</v>
      </c>
      <c r="M148" s="18">
        <v>0</v>
      </c>
      <c r="N148" s="18">
        <v>0</v>
      </c>
      <c r="O148" s="57">
        <f t="shared" si="41"/>
        <v>2</v>
      </c>
      <c r="P148" s="18">
        <v>2</v>
      </c>
      <c r="Q148" s="18">
        <v>2</v>
      </c>
      <c r="R148" s="1"/>
      <c r="S148" s="61"/>
      <c r="T148" s="2"/>
      <c r="U148" s="3"/>
      <c r="V148" s="2">
        <v>14</v>
      </c>
      <c r="W148" s="6" t="s">
        <v>106</v>
      </c>
    </row>
    <row r="149" spans="1:23" s="42" customFormat="1" ht="12.65" customHeight="1" x14ac:dyDescent="0.35">
      <c r="A149" s="114">
        <v>20</v>
      </c>
      <c r="B149" s="112" t="s">
        <v>118</v>
      </c>
      <c r="C149" s="112" t="s">
        <v>107</v>
      </c>
      <c r="D149" s="112"/>
      <c r="E149" s="112"/>
      <c r="F149" s="112"/>
      <c r="G149" s="103"/>
      <c r="H149" s="113"/>
      <c r="I149" s="113"/>
      <c r="J149" s="53">
        <v>16</v>
      </c>
      <c r="K149" s="51">
        <f t="shared" ref="K149:Q149" si="42">SUM(K151:K155)</f>
        <v>13</v>
      </c>
      <c r="L149" s="111">
        <f t="shared" si="42"/>
        <v>0</v>
      </c>
      <c r="M149" s="111">
        <f t="shared" si="42"/>
        <v>0</v>
      </c>
      <c r="N149" s="111">
        <f t="shared" si="42"/>
        <v>0</v>
      </c>
      <c r="O149" s="111">
        <f t="shared" si="42"/>
        <v>13</v>
      </c>
      <c r="P149" s="111">
        <f t="shared" si="42"/>
        <v>14</v>
      </c>
      <c r="Q149" s="111">
        <f t="shared" si="42"/>
        <v>12</v>
      </c>
      <c r="R149" s="51">
        <f>J149-K149</f>
        <v>3</v>
      </c>
      <c r="S149" s="52">
        <f>S150/28</f>
        <v>3</v>
      </c>
      <c r="T149" s="35"/>
      <c r="U149" s="35"/>
      <c r="V149" s="35"/>
      <c r="W149" s="36"/>
    </row>
    <row r="150" spans="1:23" s="43" customFormat="1" ht="12.65" customHeight="1" x14ac:dyDescent="0.3">
      <c r="A150" s="114"/>
      <c r="B150" s="112"/>
      <c r="C150" s="112"/>
      <c r="D150" s="112"/>
      <c r="E150" s="112"/>
      <c r="F150" s="112"/>
      <c r="G150" s="103"/>
      <c r="H150" s="113"/>
      <c r="I150" s="113"/>
      <c r="J150" s="53">
        <v>448</v>
      </c>
      <c r="K150" s="51">
        <f>K149*28</f>
        <v>364</v>
      </c>
      <c r="L150" s="111"/>
      <c r="M150" s="111"/>
      <c r="N150" s="111"/>
      <c r="O150" s="111"/>
      <c r="P150" s="111"/>
      <c r="Q150" s="111"/>
      <c r="R150" s="51">
        <f>J150-K150</f>
        <v>84</v>
      </c>
      <c r="S150" s="52">
        <f>SUM(S151:S155)</f>
        <v>84</v>
      </c>
      <c r="T150" s="35"/>
      <c r="U150" s="35"/>
      <c r="V150" s="35"/>
      <c r="W150" s="36"/>
    </row>
    <row r="151" spans="1:23" s="43" customFormat="1" ht="12.65" customHeight="1" x14ac:dyDescent="0.3">
      <c r="A151" s="114"/>
      <c r="B151" s="112"/>
      <c r="C151" s="112"/>
      <c r="D151" s="112"/>
      <c r="E151" s="112"/>
      <c r="F151" s="112"/>
      <c r="G151" s="77" t="s">
        <v>88</v>
      </c>
      <c r="H151" s="1" t="s">
        <v>130</v>
      </c>
      <c r="I151" s="1"/>
      <c r="J151" s="1" t="s">
        <v>94</v>
      </c>
      <c r="K151" s="18">
        <f>SUM(L151,O151)</f>
        <v>2</v>
      </c>
      <c r="L151" s="57">
        <v>0</v>
      </c>
      <c r="M151" s="18">
        <v>0</v>
      </c>
      <c r="N151" s="18">
        <v>0</v>
      </c>
      <c r="O151" s="57">
        <f>IF(I151="m",(P151+Q151)*1.5*V151/28,(P151+Q151)*1*V151/28)</f>
        <v>2</v>
      </c>
      <c r="P151" s="18">
        <v>2</v>
      </c>
      <c r="Q151" s="18">
        <v>2</v>
      </c>
      <c r="R151" s="1" t="s">
        <v>85</v>
      </c>
      <c r="S151" s="61">
        <v>50</v>
      </c>
      <c r="T151" s="61"/>
      <c r="U151" s="2"/>
      <c r="V151" s="1">
        <v>14</v>
      </c>
      <c r="W151" s="6" t="s">
        <v>99</v>
      </c>
    </row>
    <row r="152" spans="1:23" s="43" customFormat="1" ht="12.65" customHeight="1" x14ac:dyDescent="0.3">
      <c r="A152" s="114"/>
      <c r="B152" s="112"/>
      <c r="C152" s="112"/>
      <c r="D152" s="112"/>
      <c r="E152" s="112"/>
      <c r="F152" s="112"/>
      <c r="G152" s="77" t="s">
        <v>88</v>
      </c>
      <c r="H152" s="1" t="s">
        <v>130</v>
      </c>
      <c r="I152" s="1"/>
      <c r="J152" s="1" t="s">
        <v>94</v>
      </c>
      <c r="K152" s="18">
        <f>SUM(L152,O152)</f>
        <v>2</v>
      </c>
      <c r="L152" s="57">
        <v>0</v>
      </c>
      <c r="M152" s="18">
        <v>0</v>
      </c>
      <c r="N152" s="18">
        <v>0</v>
      </c>
      <c r="O152" s="57">
        <f>IF(I152="m",(P152+Q152)*1.5*V152/28,(P152+Q152)*1*V152/28)</f>
        <v>2</v>
      </c>
      <c r="P152" s="18">
        <v>2</v>
      </c>
      <c r="Q152" s="18">
        <v>2</v>
      </c>
      <c r="R152" s="28" t="s">
        <v>44</v>
      </c>
      <c r="S152" s="30">
        <v>34</v>
      </c>
      <c r="T152" s="61"/>
      <c r="U152" s="2"/>
      <c r="V152" s="1">
        <v>14</v>
      </c>
      <c r="W152" s="6" t="s">
        <v>99</v>
      </c>
    </row>
    <row r="153" spans="1:23" s="43" customFormat="1" ht="12.65" customHeight="1" x14ac:dyDescent="0.3">
      <c r="A153" s="114"/>
      <c r="B153" s="112"/>
      <c r="C153" s="112"/>
      <c r="D153" s="112"/>
      <c r="E153" s="112"/>
      <c r="F153" s="112"/>
      <c r="G153" s="77" t="s">
        <v>88</v>
      </c>
      <c r="H153" s="1" t="s">
        <v>93</v>
      </c>
      <c r="I153" s="1"/>
      <c r="J153" s="1" t="s">
        <v>146</v>
      </c>
      <c r="K153" s="18">
        <f>SUM(L153,O153)</f>
        <v>6</v>
      </c>
      <c r="L153" s="57">
        <v>0</v>
      </c>
      <c r="M153" s="18">
        <v>0</v>
      </c>
      <c r="N153" s="18">
        <v>0</v>
      </c>
      <c r="O153" s="57">
        <f>IF(I153="m",(P153+Q153)*1.5*V153/28,(P153+Q153)*1*V153/28)</f>
        <v>6</v>
      </c>
      <c r="P153" s="18">
        <v>6</v>
      </c>
      <c r="Q153" s="18">
        <v>6</v>
      </c>
      <c r="R153" s="28"/>
      <c r="S153" s="30"/>
      <c r="T153" s="61"/>
      <c r="U153" s="2"/>
      <c r="V153" s="1">
        <v>14</v>
      </c>
      <c r="W153" s="89" t="s">
        <v>125</v>
      </c>
    </row>
    <row r="154" spans="1:23" s="43" customFormat="1" ht="12.65" customHeight="1" x14ac:dyDescent="0.3">
      <c r="A154" s="114"/>
      <c r="B154" s="112"/>
      <c r="C154" s="112"/>
      <c r="D154" s="112"/>
      <c r="E154" s="112"/>
      <c r="F154" s="112"/>
      <c r="G154" s="78" t="s">
        <v>69</v>
      </c>
      <c r="H154" s="1" t="s">
        <v>25</v>
      </c>
      <c r="I154" s="1"/>
      <c r="J154" s="1" t="s">
        <v>94</v>
      </c>
      <c r="K154" s="18">
        <f>SUM(L154,O154)</f>
        <v>1</v>
      </c>
      <c r="L154" s="57">
        <f>IF(I154="m",(M154+N154)*2.5*V154/28,(M154+N154)*2*V154/28)</f>
        <v>0</v>
      </c>
      <c r="M154" s="18">
        <v>0</v>
      </c>
      <c r="N154" s="18">
        <v>0</v>
      </c>
      <c r="O154" s="57">
        <f>IF(I154="m",(P154+Q154)*1.5*V154/28,(P154+Q154)*1*V154/28)</f>
        <v>1</v>
      </c>
      <c r="P154" s="18">
        <v>2</v>
      </c>
      <c r="Q154" s="18">
        <v>0</v>
      </c>
      <c r="R154" s="1" t="s">
        <v>49</v>
      </c>
      <c r="S154" s="61" t="s">
        <v>49</v>
      </c>
      <c r="T154" s="2"/>
      <c r="U154" s="2"/>
      <c r="V154" s="2">
        <v>14</v>
      </c>
      <c r="W154" s="4" t="s">
        <v>108</v>
      </c>
    </row>
    <row r="155" spans="1:23" s="43" customFormat="1" ht="12.5" customHeight="1" x14ac:dyDescent="0.3">
      <c r="A155" s="114"/>
      <c r="B155" s="112"/>
      <c r="C155" s="112"/>
      <c r="D155" s="112"/>
      <c r="E155" s="112"/>
      <c r="F155" s="112"/>
      <c r="G155" s="77" t="s">
        <v>86</v>
      </c>
      <c r="H155" s="1" t="s">
        <v>89</v>
      </c>
      <c r="I155" s="1"/>
      <c r="J155" s="1" t="s">
        <v>91</v>
      </c>
      <c r="K155" s="18">
        <f>SUM(L155,O155)</f>
        <v>2</v>
      </c>
      <c r="L155" s="57">
        <f>IF(I155="m",(M155+N155)*2.5*V155/28,(M155+N155)*2*V155/28)</f>
        <v>0</v>
      </c>
      <c r="M155" s="18">
        <v>0</v>
      </c>
      <c r="N155" s="18">
        <v>0</v>
      </c>
      <c r="O155" s="57">
        <f>IF(I155="m",(P155+Q155)*1.5*V155/28,(P155+Q155)*1*V155/28)</f>
        <v>2</v>
      </c>
      <c r="P155" s="18">
        <v>2</v>
      </c>
      <c r="Q155" s="18">
        <v>2</v>
      </c>
      <c r="R155" s="1"/>
      <c r="S155" s="61"/>
      <c r="T155" s="2"/>
      <c r="U155" s="3"/>
      <c r="V155" s="2">
        <v>14</v>
      </c>
      <c r="W155" s="6" t="s">
        <v>145</v>
      </c>
    </row>
    <row r="156" spans="1:23" s="47" customFormat="1" x14ac:dyDescent="0.35">
      <c r="A156" s="114">
        <v>21</v>
      </c>
      <c r="B156" s="112" t="s">
        <v>118</v>
      </c>
      <c r="C156" s="112" t="s">
        <v>107</v>
      </c>
      <c r="D156" s="112"/>
      <c r="E156" s="112"/>
      <c r="F156" s="112"/>
      <c r="G156" s="103"/>
      <c r="H156" s="113"/>
      <c r="I156" s="113"/>
      <c r="J156" s="53">
        <v>16</v>
      </c>
      <c r="K156" s="51">
        <f t="shared" ref="K156:Q156" si="43">SUM(K158:K165)</f>
        <v>13</v>
      </c>
      <c r="L156" s="111">
        <f t="shared" si="43"/>
        <v>0</v>
      </c>
      <c r="M156" s="111">
        <f t="shared" si="43"/>
        <v>0</v>
      </c>
      <c r="N156" s="111">
        <f t="shared" si="43"/>
        <v>0</v>
      </c>
      <c r="O156" s="111">
        <f t="shared" si="43"/>
        <v>13</v>
      </c>
      <c r="P156" s="111">
        <f t="shared" si="43"/>
        <v>14</v>
      </c>
      <c r="Q156" s="111">
        <f t="shared" si="43"/>
        <v>12</v>
      </c>
      <c r="R156" s="51">
        <f>J156-K156</f>
        <v>3</v>
      </c>
      <c r="S156" s="52">
        <f>S157/28</f>
        <v>3</v>
      </c>
      <c r="T156" s="35"/>
      <c r="U156" s="35"/>
      <c r="V156" s="35"/>
      <c r="W156" s="36"/>
    </row>
    <row r="157" spans="1:23" s="47" customFormat="1" x14ac:dyDescent="0.35">
      <c r="A157" s="114"/>
      <c r="B157" s="112"/>
      <c r="C157" s="112"/>
      <c r="D157" s="112"/>
      <c r="E157" s="112"/>
      <c r="F157" s="112"/>
      <c r="G157" s="103"/>
      <c r="H157" s="113"/>
      <c r="I157" s="113"/>
      <c r="J157" s="53">
        <v>448</v>
      </c>
      <c r="K157" s="51">
        <f>K156*28</f>
        <v>364</v>
      </c>
      <c r="L157" s="111"/>
      <c r="M157" s="111"/>
      <c r="N157" s="111"/>
      <c r="O157" s="111"/>
      <c r="P157" s="111"/>
      <c r="Q157" s="111"/>
      <c r="R157" s="51">
        <f>J157-K157</f>
        <v>84</v>
      </c>
      <c r="S157" s="52">
        <f>SUM(S158:S165)</f>
        <v>84</v>
      </c>
      <c r="T157" s="35"/>
      <c r="U157" s="35"/>
      <c r="V157" s="35"/>
      <c r="W157" s="36"/>
    </row>
    <row r="158" spans="1:23" s="47" customFormat="1" x14ac:dyDescent="0.35">
      <c r="A158" s="114"/>
      <c r="B158" s="112"/>
      <c r="C158" s="112"/>
      <c r="D158" s="112"/>
      <c r="E158" s="112"/>
      <c r="F158" s="112"/>
      <c r="G158" s="77" t="s">
        <v>88</v>
      </c>
      <c r="H158" s="1" t="s">
        <v>126</v>
      </c>
      <c r="I158" s="1"/>
      <c r="J158" s="1" t="s">
        <v>94</v>
      </c>
      <c r="K158" s="18">
        <f t="shared" ref="K158:K165" si="44">SUM(L158,O158)</f>
        <v>2</v>
      </c>
      <c r="L158" s="57">
        <f t="shared" ref="L158:L164" si="45">IF(I158="m",(M158+N158)*2.5*V158/28,(M158+N158)*2*V158/28)</f>
        <v>0</v>
      </c>
      <c r="M158" s="18">
        <v>0</v>
      </c>
      <c r="N158" s="18">
        <v>0</v>
      </c>
      <c r="O158" s="57">
        <f t="shared" ref="O158:O165" si="46">IF(I158="m",(P158+Q158)*1.5*V158/28,(P158+Q158)*1*V158/28)</f>
        <v>2</v>
      </c>
      <c r="P158" s="18">
        <v>2</v>
      </c>
      <c r="Q158" s="18">
        <v>2</v>
      </c>
      <c r="R158" s="1" t="s">
        <v>85</v>
      </c>
      <c r="S158" s="61">
        <v>50</v>
      </c>
      <c r="T158" s="2"/>
      <c r="U158" s="3"/>
      <c r="V158" s="2">
        <v>14</v>
      </c>
      <c r="W158" s="6" t="s">
        <v>127</v>
      </c>
    </row>
    <row r="159" spans="1:23" s="47" customFormat="1" x14ac:dyDescent="0.35">
      <c r="A159" s="114"/>
      <c r="B159" s="112"/>
      <c r="C159" s="112"/>
      <c r="D159" s="112"/>
      <c r="E159" s="112"/>
      <c r="F159" s="112"/>
      <c r="G159" s="77" t="s">
        <v>132</v>
      </c>
      <c r="H159" s="1" t="s">
        <v>25</v>
      </c>
      <c r="I159" s="1"/>
      <c r="J159" s="1" t="s">
        <v>33</v>
      </c>
      <c r="K159" s="18">
        <f t="shared" si="44"/>
        <v>2</v>
      </c>
      <c r="L159" s="57">
        <f t="shared" si="45"/>
        <v>0</v>
      </c>
      <c r="M159" s="18">
        <v>0</v>
      </c>
      <c r="N159" s="18">
        <v>0</v>
      </c>
      <c r="O159" s="57">
        <f t="shared" si="46"/>
        <v>2</v>
      </c>
      <c r="P159" s="18">
        <v>4</v>
      </c>
      <c r="Q159" s="18">
        <v>0</v>
      </c>
      <c r="R159" s="28" t="s">
        <v>44</v>
      </c>
      <c r="S159" s="30">
        <v>34</v>
      </c>
      <c r="T159" s="2"/>
      <c r="U159" s="3"/>
      <c r="V159" s="2">
        <v>14</v>
      </c>
      <c r="W159" s="71" t="s">
        <v>101</v>
      </c>
    </row>
    <row r="160" spans="1:23" s="47" customFormat="1" x14ac:dyDescent="0.35">
      <c r="A160" s="114"/>
      <c r="B160" s="112"/>
      <c r="C160" s="112"/>
      <c r="D160" s="112"/>
      <c r="E160" s="112"/>
      <c r="F160" s="112"/>
      <c r="G160" s="82" t="s">
        <v>29</v>
      </c>
      <c r="H160" s="7" t="s">
        <v>25</v>
      </c>
      <c r="I160" s="1"/>
      <c r="J160" s="28" t="s">
        <v>42</v>
      </c>
      <c r="K160" s="29">
        <f t="shared" si="44"/>
        <v>0.5</v>
      </c>
      <c r="L160" s="29">
        <f t="shared" si="45"/>
        <v>0</v>
      </c>
      <c r="M160" s="29">
        <v>0</v>
      </c>
      <c r="N160" s="29">
        <v>0</v>
      </c>
      <c r="O160" s="29">
        <f t="shared" si="46"/>
        <v>0.5</v>
      </c>
      <c r="P160" s="29">
        <v>1</v>
      </c>
      <c r="Q160" s="29">
        <v>0</v>
      </c>
      <c r="R160" s="28"/>
      <c r="S160" s="30"/>
      <c r="T160" s="27"/>
      <c r="U160" s="2"/>
      <c r="V160" s="5">
        <v>14</v>
      </c>
      <c r="W160" s="6" t="s">
        <v>140</v>
      </c>
    </row>
    <row r="161" spans="1:23" s="47" customFormat="1" x14ac:dyDescent="0.35">
      <c r="A161" s="114"/>
      <c r="B161" s="112"/>
      <c r="C161" s="112"/>
      <c r="D161" s="112"/>
      <c r="E161" s="112"/>
      <c r="F161" s="112"/>
      <c r="G161" s="82" t="s">
        <v>199</v>
      </c>
      <c r="H161" s="7" t="s">
        <v>25</v>
      </c>
      <c r="I161" s="1"/>
      <c r="J161" s="28" t="s">
        <v>91</v>
      </c>
      <c r="K161" s="29">
        <f t="shared" si="44"/>
        <v>0.5</v>
      </c>
      <c r="L161" s="29">
        <f t="shared" si="45"/>
        <v>0</v>
      </c>
      <c r="M161" s="29">
        <v>0</v>
      </c>
      <c r="N161" s="29">
        <v>0</v>
      </c>
      <c r="O161" s="29">
        <f t="shared" si="46"/>
        <v>0.5</v>
      </c>
      <c r="P161" s="29">
        <v>1</v>
      </c>
      <c r="Q161" s="29">
        <v>0</v>
      </c>
      <c r="R161" s="28"/>
      <c r="S161" s="30"/>
      <c r="T161" s="27"/>
      <c r="U161" s="2"/>
      <c r="V161" s="5">
        <v>14</v>
      </c>
      <c r="W161" s="6" t="s">
        <v>127</v>
      </c>
    </row>
    <row r="162" spans="1:23" s="47" customFormat="1" x14ac:dyDescent="0.35">
      <c r="A162" s="114"/>
      <c r="B162" s="112"/>
      <c r="C162" s="112"/>
      <c r="D162" s="112"/>
      <c r="E162" s="112"/>
      <c r="F162" s="112"/>
      <c r="G162" s="77" t="s">
        <v>86</v>
      </c>
      <c r="H162" s="1" t="s">
        <v>126</v>
      </c>
      <c r="I162" s="1"/>
      <c r="J162" s="1" t="s">
        <v>91</v>
      </c>
      <c r="K162" s="18">
        <f t="shared" si="44"/>
        <v>2</v>
      </c>
      <c r="L162" s="57">
        <f t="shared" si="45"/>
        <v>0</v>
      </c>
      <c r="M162" s="18">
        <v>0</v>
      </c>
      <c r="N162" s="18">
        <v>0</v>
      </c>
      <c r="O162" s="57">
        <f t="shared" si="46"/>
        <v>2</v>
      </c>
      <c r="P162" s="18">
        <v>2</v>
      </c>
      <c r="Q162" s="18">
        <v>2</v>
      </c>
      <c r="R162" s="28"/>
      <c r="S162" s="30"/>
      <c r="T162" s="2"/>
      <c r="U162" s="3"/>
      <c r="V162" s="5">
        <v>14</v>
      </c>
      <c r="W162" s="4" t="s">
        <v>127</v>
      </c>
    </row>
    <row r="163" spans="1:23" s="47" customFormat="1" x14ac:dyDescent="0.35">
      <c r="A163" s="114"/>
      <c r="B163" s="112"/>
      <c r="C163" s="112"/>
      <c r="D163" s="112"/>
      <c r="E163" s="112"/>
      <c r="F163" s="112"/>
      <c r="G163" s="77" t="s">
        <v>86</v>
      </c>
      <c r="H163" s="1" t="s">
        <v>207</v>
      </c>
      <c r="I163" s="1"/>
      <c r="J163" s="1" t="s">
        <v>91</v>
      </c>
      <c r="K163" s="18">
        <f t="shared" si="44"/>
        <v>2</v>
      </c>
      <c r="L163" s="57">
        <f t="shared" si="45"/>
        <v>0</v>
      </c>
      <c r="M163" s="18">
        <v>0</v>
      </c>
      <c r="N163" s="18">
        <v>0</v>
      </c>
      <c r="O163" s="57">
        <f t="shared" si="46"/>
        <v>2</v>
      </c>
      <c r="P163" s="18">
        <v>2</v>
      </c>
      <c r="Q163" s="18">
        <v>2</v>
      </c>
      <c r="R163" s="1"/>
      <c r="S163" s="61"/>
      <c r="T163" s="2"/>
      <c r="U163" s="3"/>
      <c r="V163" s="2">
        <v>14</v>
      </c>
      <c r="W163" s="6" t="s">
        <v>131</v>
      </c>
    </row>
    <row r="164" spans="1:23" s="47" customFormat="1" x14ac:dyDescent="0.35">
      <c r="A164" s="114"/>
      <c r="B164" s="112"/>
      <c r="C164" s="112"/>
      <c r="D164" s="112"/>
      <c r="E164" s="112"/>
      <c r="F164" s="112"/>
      <c r="G164" s="77" t="s">
        <v>86</v>
      </c>
      <c r="H164" s="1" t="s">
        <v>194</v>
      </c>
      <c r="I164" s="1"/>
      <c r="J164" s="1" t="s">
        <v>91</v>
      </c>
      <c r="K164" s="18">
        <f t="shared" si="44"/>
        <v>2</v>
      </c>
      <c r="L164" s="57">
        <f t="shared" si="45"/>
        <v>0</v>
      </c>
      <c r="M164" s="18">
        <v>0</v>
      </c>
      <c r="N164" s="18">
        <v>0</v>
      </c>
      <c r="O164" s="57">
        <f t="shared" si="46"/>
        <v>2</v>
      </c>
      <c r="P164" s="18">
        <v>2</v>
      </c>
      <c r="Q164" s="18">
        <v>2</v>
      </c>
      <c r="R164" s="1"/>
      <c r="S164" s="61"/>
      <c r="T164" s="2"/>
      <c r="U164" s="3"/>
      <c r="V164" s="2">
        <v>14</v>
      </c>
      <c r="W164" s="6" t="s">
        <v>145</v>
      </c>
    </row>
    <row r="165" spans="1:23" s="47" customFormat="1" x14ac:dyDescent="0.35">
      <c r="A165" s="114"/>
      <c r="B165" s="112"/>
      <c r="C165" s="112"/>
      <c r="D165" s="112"/>
      <c r="E165" s="112"/>
      <c r="F165" s="112"/>
      <c r="G165" s="77" t="s">
        <v>174</v>
      </c>
      <c r="H165" s="1" t="s">
        <v>80</v>
      </c>
      <c r="I165" s="1"/>
      <c r="J165" s="1" t="s">
        <v>60</v>
      </c>
      <c r="K165" s="18">
        <f t="shared" si="44"/>
        <v>2</v>
      </c>
      <c r="L165" s="57">
        <v>0</v>
      </c>
      <c r="M165" s="18">
        <v>0</v>
      </c>
      <c r="N165" s="18">
        <v>0</v>
      </c>
      <c r="O165" s="57">
        <f t="shared" si="46"/>
        <v>2</v>
      </c>
      <c r="P165" s="18">
        <v>0</v>
      </c>
      <c r="Q165" s="18">
        <v>4</v>
      </c>
      <c r="R165" s="1"/>
      <c r="S165" s="61"/>
      <c r="T165" s="61"/>
      <c r="U165" s="2"/>
      <c r="V165" s="2">
        <v>14</v>
      </c>
      <c r="W165" s="4" t="s">
        <v>185</v>
      </c>
    </row>
    <row r="166" spans="1:23" s="47" customFormat="1" x14ac:dyDescent="0.35">
      <c r="A166" s="114">
        <v>22</v>
      </c>
      <c r="B166" s="112" t="s">
        <v>118</v>
      </c>
      <c r="C166" s="112" t="s">
        <v>107</v>
      </c>
      <c r="D166" s="112"/>
      <c r="E166" s="112"/>
      <c r="F166" s="112"/>
      <c r="G166" s="103"/>
      <c r="H166" s="113"/>
      <c r="I166" s="113"/>
      <c r="J166" s="53">
        <v>16</v>
      </c>
      <c r="K166" s="51">
        <f>SUM(K168:K177)</f>
        <v>13</v>
      </c>
      <c r="L166" s="111">
        <f>SUM(L168:L177)</f>
        <v>0</v>
      </c>
      <c r="M166" s="111">
        <f>SUM(M168:M177)</f>
        <v>0</v>
      </c>
      <c r="N166" s="111">
        <f>SUM(N168:N177)</f>
        <v>0</v>
      </c>
      <c r="O166" s="111">
        <f>SUM(O168:O177)</f>
        <v>13</v>
      </c>
      <c r="P166" s="111">
        <f>SUM(P168:P177)</f>
        <v>15</v>
      </c>
      <c r="Q166" s="111">
        <f>SUM(Q168:Q177)</f>
        <v>11</v>
      </c>
      <c r="R166" s="51">
        <f>J166-K166</f>
        <v>3</v>
      </c>
      <c r="S166" s="52">
        <f>S167/28</f>
        <v>3</v>
      </c>
      <c r="T166" s="35"/>
      <c r="U166" s="35"/>
      <c r="V166" s="35"/>
      <c r="W166" s="36"/>
    </row>
    <row r="167" spans="1:23" s="47" customFormat="1" x14ac:dyDescent="0.35">
      <c r="A167" s="114"/>
      <c r="B167" s="112"/>
      <c r="C167" s="112"/>
      <c r="D167" s="112"/>
      <c r="E167" s="112"/>
      <c r="F167" s="112"/>
      <c r="G167" s="103"/>
      <c r="H167" s="113"/>
      <c r="I167" s="113"/>
      <c r="J167" s="53">
        <v>448</v>
      </c>
      <c r="K167" s="51">
        <f>K166*28</f>
        <v>364</v>
      </c>
      <c r="L167" s="111"/>
      <c r="M167" s="111"/>
      <c r="N167" s="111"/>
      <c r="O167" s="111"/>
      <c r="P167" s="111"/>
      <c r="Q167" s="111"/>
      <c r="R167" s="51">
        <f>J167-K167</f>
        <v>84</v>
      </c>
      <c r="S167" s="52">
        <f>SUM(S168:S177)</f>
        <v>84</v>
      </c>
      <c r="T167" s="35"/>
      <c r="U167" s="35"/>
      <c r="V167" s="35"/>
      <c r="W167" s="36"/>
    </row>
    <row r="168" spans="1:23" s="47" customFormat="1" x14ac:dyDescent="0.35">
      <c r="A168" s="114"/>
      <c r="B168" s="112"/>
      <c r="C168" s="112"/>
      <c r="D168" s="112"/>
      <c r="E168" s="112"/>
      <c r="F168" s="112"/>
      <c r="G168" s="77" t="s">
        <v>88</v>
      </c>
      <c r="H168" s="1" t="s">
        <v>128</v>
      </c>
      <c r="I168" s="1"/>
      <c r="J168" s="1" t="s">
        <v>91</v>
      </c>
      <c r="K168" s="18">
        <f t="shared" ref="K168:K177" si="47">SUM(L168,O168)</f>
        <v>2</v>
      </c>
      <c r="L168" s="57">
        <f t="shared" ref="L168:L177" si="48">IF(I168="m",(M168+N168)*2.5*V168/28,(M168+N168)*2*V168/28)</f>
        <v>0</v>
      </c>
      <c r="M168" s="18">
        <v>0</v>
      </c>
      <c r="N168" s="18">
        <v>0</v>
      </c>
      <c r="O168" s="57">
        <f t="shared" ref="O168:O177" si="49">IF(I168="m",(P168+Q168)*1.5*V168/28,(P168+Q168)*1*V168/28)</f>
        <v>2</v>
      </c>
      <c r="P168" s="18">
        <v>2</v>
      </c>
      <c r="Q168" s="18">
        <v>2</v>
      </c>
      <c r="R168" s="1" t="s">
        <v>85</v>
      </c>
      <c r="S168" s="61">
        <v>50</v>
      </c>
      <c r="T168" s="2"/>
      <c r="U168" s="3"/>
      <c r="V168" s="5">
        <v>14</v>
      </c>
      <c r="W168" s="6" t="s">
        <v>145</v>
      </c>
    </row>
    <row r="169" spans="1:23" s="47" customFormat="1" x14ac:dyDescent="0.35">
      <c r="A169" s="114"/>
      <c r="B169" s="112"/>
      <c r="C169" s="112"/>
      <c r="D169" s="112"/>
      <c r="E169" s="112"/>
      <c r="F169" s="112"/>
      <c r="G169" s="77" t="s">
        <v>88</v>
      </c>
      <c r="H169" s="1" t="s">
        <v>128</v>
      </c>
      <c r="I169" s="1"/>
      <c r="J169" s="1" t="s">
        <v>91</v>
      </c>
      <c r="K169" s="18">
        <f>SUM(L169,O169)</f>
        <v>2</v>
      </c>
      <c r="L169" s="57">
        <f>IF(I169="m",(M169+N169)*2.5*V169/28,(M169+N169)*2*V169/28)</f>
        <v>0</v>
      </c>
      <c r="M169" s="18">
        <v>0</v>
      </c>
      <c r="N169" s="18">
        <v>0</v>
      </c>
      <c r="O169" s="57">
        <f>IF(I169="m",(P169+Q169)*1.5*V169/28,(P169+Q169)*1*V169/28)</f>
        <v>2</v>
      </c>
      <c r="P169" s="18">
        <v>2</v>
      </c>
      <c r="Q169" s="18">
        <v>2</v>
      </c>
      <c r="R169" s="28" t="s">
        <v>44</v>
      </c>
      <c r="S169" s="30">
        <v>34</v>
      </c>
      <c r="T169" s="2"/>
      <c r="U169" s="3"/>
      <c r="V169" s="5">
        <v>14</v>
      </c>
      <c r="W169" s="6" t="s">
        <v>131</v>
      </c>
    </row>
    <row r="170" spans="1:23" s="47" customFormat="1" x14ac:dyDescent="0.35">
      <c r="A170" s="114"/>
      <c r="B170" s="112"/>
      <c r="C170" s="112"/>
      <c r="D170" s="112"/>
      <c r="E170" s="112"/>
      <c r="F170" s="112"/>
      <c r="G170" s="77" t="s">
        <v>151</v>
      </c>
      <c r="H170" s="1" t="s">
        <v>25</v>
      </c>
      <c r="I170" s="1"/>
      <c r="J170" s="1" t="s">
        <v>91</v>
      </c>
      <c r="K170" s="18">
        <f t="shared" si="47"/>
        <v>1</v>
      </c>
      <c r="L170" s="57">
        <f t="shared" si="48"/>
        <v>0</v>
      </c>
      <c r="M170" s="18">
        <v>0</v>
      </c>
      <c r="N170" s="18">
        <v>0</v>
      </c>
      <c r="O170" s="57">
        <f t="shared" si="49"/>
        <v>1</v>
      </c>
      <c r="P170" s="18">
        <v>2</v>
      </c>
      <c r="Q170" s="18">
        <v>0</v>
      </c>
      <c r="R170" s="28"/>
      <c r="S170" s="30"/>
      <c r="T170" s="2"/>
      <c r="U170" s="3"/>
      <c r="V170" s="2">
        <v>14</v>
      </c>
      <c r="W170" s="6" t="s">
        <v>140</v>
      </c>
    </row>
    <row r="171" spans="1:23" s="47" customFormat="1" x14ac:dyDescent="0.35">
      <c r="A171" s="114"/>
      <c r="B171" s="112"/>
      <c r="C171" s="112"/>
      <c r="D171" s="112"/>
      <c r="E171" s="112"/>
      <c r="F171" s="112"/>
      <c r="G171" s="78" t="s">
        <v>69</v>
      </c>
      <c r="H171" s="1" t="s">
        <v>25</v>
      </c>
      <c r="I171" s="1"/>
      <c r="J171" s="1" t="s">
        <v>94</v>
      </c>
      <c r="K171" s="18">
        <f t="shared" si="47"/>
        <v>1</v>
      </c>
      <c r="L171" s="29">
        <f t="shared" si="48"/>
        <v>0</v>
      </c>
      <c r="M171" s="18">
        <v>0</v>
      </c>
      <c r="N171" s="18">
        <v>0</v>
      </c>
      <c r="O171" s="57">
        <f t="shared" si="49"/>
        <v>1</v>
      </c>
      <c r="P171" s="18">
        <v>2</v>
      </c>
      <c r="Q171" s="18">
        <v>0</v>
      </c>
      <c r="R171" s="67"/>
      <c r="S171" s="67"/>
      <c r="T171" s="2"/>
      <c r="U171" s="2"/>
      <c r="V171" s="2">
        <v>14</v>
      </c>
      <c r="W171" s="4" t="s">
        <v>108</v>
      </c>
    </row>
    <row r="172" spans="1:23" s="47" customFormat="1" x14ac:dyDescent="0.35">
      <c r="A172" s="114"/>
      <c r="B172" s="112"/>
      <c r="C172" s="112"/>
      <c r="D172" s="112"/>
      <c r="E172" s="112"/>
      <c r="F172" s="112"/>
      <c r="G172" s="77" t="s">
        <v>73</v>
      </c>
      <c r="H172" s="1" t="s">
        <v>25</v>
      </c>
      <c r="I172" s="1"/>
      <c r="J172" s="1" t="s">
        <v>75</v>
      </c>
      <c r="K172" s="18">
        <f>SUM(L172,O172)</f>
        <v>0.5</v>
      </c>
      <c r="L172" s="18">
        <f>IF(I172="m",(M172+N172)*2.5*V172/28,(M172+N172)*2*V172/28)</f>
        <v>0</v>
      </c>
      <c r="M172" s="18">
        <v>0</v>
      </c>
      <c r="N172" s="18">
        <v>0</v>
      </c>
      <c r="O172" s="18">
        <f>IF(I172="m",(P172+Q172)*1.5*V172/28,(P172+Q172)*1*V172/28)</f>
        <v>0.5</v>
      </c>
      <c r="P172" s="18">
        <v>1</v>
      </c>
      <c r="Q172" s="18">
        <v>0</v>
      </c>
      <c r="R172" s="28"/>
      <c r="S172" s="30"/>
      <c r="T172" s="27"/>
      <c r="U172" s="2"/>
      <c r="V172" s="2">
        <v>14</v>
      </c>
      <c r="W172" s="4" t="s">
        <v>127</v>
      </c>
    </row>
    <row r="173" spans="1:23" s="47" customFormat="1" x14ac:dyDescent="0.35">
      <c r="A173" s="114"/>
      <c r="B173" s="112"/>
      <c r="C173" s="112"/>
      <c r="D173" s="112"/>
      <c r="E173" s="112"/>
      <c r="F173" s="112"/>
      <c r="G173" s="88" t="s">
        <v>144</v>
      </c>
      <c r="H173" s="12" t="s">
        <v>120</v>
      </c>
      <c r="I173" s="12"/>
      <c r="J173" s="12" t="s">
        <v>91</v>
      </c>
      <c r="K173" s="62">
        <f>SUM(L173,O173)</f>
        <v>1</v>
      </c>
      <c r="L173" s="63">
        <f>IF(I173="m",(M173+N173)*2.5*V173/28,(M173+N173)*2*V173/28)</f>
        <v>0</v>
      </c>
      <c r="M173" s="62">
        <v>0</v>
      </c>
      <c r="N173" s="62">
        <v>0</v>
      </c>
      <c r="O173" s="63">
        <f>IF(I173="m",(P173+Q173)*1.5*V173/28,(P173+Q173)*1*V173/28)</f>
        <v>1</v>
      </c>
      <c r="P173" s="62">
        <v>0</v>
      </c>
      <c r="Q173" s="62">
        <v>2</v>
      </c>
      <c r="T173" s="13"/>
      <c r="U173" s="64"/>
      <c r="V173" s="13">
        <v>14</v>
      </c>
      <c r="W173" s="6" t="s">
        <v>145</v>
      </c>
    </row>
    <row r="174" spans="1:23" s="47" customFormat="1" x14ac:dyDescent="0.35">
      <c r="A174" s="114"/>
      <c r="B174" s="112"/>
      <c r="C174" s="112"/>
      <c r="D174" s="112"/>
      <c r="E174" s="112"/>
      <c r="F174" s="112"/>
      <c r="G174" s="77" t="s">
        <v>172</v>
      </c>
      <c r="H174" s="1" t="s">
        <v>80</v>
      </c>
      <c r="I174" s="1"/>
      <c r="J174" s="1" t="s">
        <v>91</v>
      </c>
      <c r="K174" s="18">
        <f>SUM(L174,O174)</f>
        <v>2</v>
      </c>
      <c r="L174" s="29">
        <f>IF(I174="m",(M174+N174)*2.5*V174/28,(M174+N174)*2*V174/28)</f>
        <v>0</v>
      </c>
      <c r="M174" s="18">
        <v>0</v>
      </c>
      <c r="N174" s="18">
        <v>0</v>
      </c>
      <c r="O174" s="57">
        <f>IF(I174="m",(P174+Q174)*1.5*V174/28,(P174+Q174)*1*V174/28)</f>
        <v>2</v>
      </c>
      <c r="P174" s="18">
        <v>2</v>
      </c>
      <c r="Q174" s="18">
        <v>2</v>
      </c>
      <c r="R174" s="7"/>
      <c r="S174" s="66"/>
      <c r="T174" s="61"/>
      <c r="U174" s="2"/>
      <c r="V174" s="2">
        <v>14</v>
      </c>
      <c r="W174" s="4" t="s">
        <v>185</v>
      </c>
    </row>
    <row r="175" spans="1:23" s="47" customFormat="1" x14ac:dyDescent="0.35">
      <c r="A175" s="114"/>
      <c r="B175" s="112"/>
      <c r="C175" s="112"/>
      <c r="D175" s="112"/>
      <c r="E175" s="112"/>
      <c r="F175" s="112"/>
      <c r="G175" s="77" t="s">
        <v>180</v>
      </c>
      <c r="H175" s="1" t="s">
        <v>25</v>
      </c>
      <c r="I175" s="1"/>
      <c r="J175" s="28" t="s">
        <v>26</v>
      </c>
      <c r="K175" s="29">
        <f>SUM(L175,O175)</f>
        <v>0.5</v>
      </c>
      <c r="L175" s="29">
        <f>IF(I175="m",(M175+N175)*2.5*V175/28,(M175+N175)*2*V175/28)</f>
        <v>0</v>
      </c>
      <c r="M175" s="29">
        <v>0</v>
      </c>
      <c r="N175" s="29">
        <v>0</v>
      </c>
      <c r="O175" s="29">
        <f>IF(I175="m",(P175+Q175)*1.5*V175/28,(P175+Q175)*1*V175/28)</f>
        <v>0.5</v>
      </c>
      <c r="P175" s="29">
        <v>0</v>
      </c>
      <c r="Q175" s="29">
        <v>1</v>
      </c>
      <c r="R175" s="28"/>
      <c r="S175" s="30"/>
      <c r="T175" s="27"/>
      <c r="U175" s="3"/>
      <c r="V175" s="2">
        <v>14</v>
      </c>
      <c r="W175" s="6" t="s">
        <v>65</v>
      </c>
    </row>
    <row r="176" spans="1:23" s="47" customFormat="1" x14ac:dyDescent="0.35">
      <c r="A176" s="114"/>
      <c r="B176" s="112"/>
      <c r="C176" s="112"/>
      <c r="D176" s="112"/>
      <c r="E176" s="112"/>
      <c r="F176" s="112"/>
      <c r="G176" s="77" t="s">
        <v>138</v>
      </c>
      <c r="H176" s="1" t="s">
        <v>25</v>
      </c>
      <c r="I176" s="1"/>
      <c r="J176" s="1" t="s">
        <v>36</v>
      </c>
      <c r="K176" s="18">
        <f t="shared" si="47"/>
        <v>1</v>
      </c>
      <c r="L176" s="57">
        <f t="shared" si="48"/>
        <v>0</v>
      </c>
      <c r="M176" s="18">
        <v>0</v>
      </c>
      <c r="N176" s="18">
        <v>0</v>
      </c>
      <c r="O176" s="57">
        <f t="shared" si="49"/>
        <v>1</v>
      </c>
      <c r="P176" s="18">
        <v>2</v>
      </c>
      <c r="Q176" s="18">
        <v>0</v>
      </c>
      <c r="R176" s="1"/>
      <c r="S176" s="61"/>
      <c r="T176" s="2"/>
      <c r="U176" s="3"/>
      <c r="V176" s="5">
        <v>14</v>
      </c>
      <c r="W176" s="6" t="s">
        <v>65</v>
      </c>
    </row>
    <row r="177" spans="1:23" s="47" customFormat="1" x14ac:dyDescent="0.35">
      <c r="A177" s="114"/>
      <c r="B177" s="112"/>
      <c r="C177" s="112"/>
      <c r="D177" s="112"/>
      <c r="E177" s="112"/>
      <c r="F177" s="112"/>
      <c r="G177" s="77" t="s">
        <v>88</v>
      </c>
      <c r="H177" s="1" t="s">
        <v>89</v>
      </c>
      <c r="I177" s="1"/>
      <c r="J177" s="1" t="s">
        <v>60</v>
      </c>
      <c r="K177" s="18">
        <f t="shared" si="47"/>
        <v>2</v>
      </c>
      <c r="L177" s="57">
        <f t="shared" si="48"/>
        <v>0</v>
      </c>
      <c r="M177" s="18">
        <v>0</v>
      </c>
      <c r="N177" s="18">
        <v>0</v>
      </c>
      <c r="O177" s="57">
        <f t="shared" si="49"/>
        <v>2</v>
      </c>
      <c r="P177" s="18">
        <v>2</v>
      </c>
      <c r="Q177" s="18">
        <v>2</v>
      </c>
      <c r="R177" s="65"/>
      <c r="S177" s="65"/>
      <c r="T177" s="2"/>
      <c r="U177" s="3"/>
      <c r="V177" s="2">
        <v>14</v>
      </c>
      <c r="W177" s="6" t="s">
        <v>145</v>
      </c>
    </row>
    <row r="178" spans="1:23" s="47" customFormat="1" x14ac:dyDescent="0.35">
      <c r="A178" s="114">
        <v>23</v>
      </c>
      <c r="B178" s="112" t="s">
        <v>118</v>
      </c>
      <c r="C178" s="112" t="s">
        <v>107</v>
      </c>
      <c r="D178" s="112"/>
      <c r="E178" s="112"/>
      <c r="F178" s="112"/>
      <c r="G178" s="103"/>
      <c r="H178" s="113"/>
      <c r="I178" s="113"/>
      <c r="J178" s="53">
        <v>16</v>
      </c>
      <c r="K178" s="51">
        <f>SUM(K180:K182)</f>
        <v>5.5</v>
      </c>
      <c r="L178" s="111">
        <f>SUM(L180:L182)</f>
        <v>0</v>
      </c>
      <c r="M178" s="111">
        <f t="shared" ref="M178:Q178" si="50">SUM(M180:M182)</f>
        <v>0</v>
      </c>
      <c r="N178" s="111">
        <f t="shared" si="50"/>
        <v>0</v>
      </c>
      <c r="O178" s="111">
        <f t="shared" si="50"/>
        <v>5.5</v>
      </c>
      <c r="P178" s="111">
        <f t="shared" si="50"/>
        <v>5</v>
      </c>
      <c r="Q178" s="111">
        <f t="shared" si="50"/>
        <v>6</v>
      </c>
      <c r="R178" s="51">
        <f>J178-K178</f>
        <v>10.5</v>
      </c>
      <c r="S178" s="52">
        <f>S179/28</f>
        <v>10.5</v>
      </c>
      <c r="T178" s="35"/>
      <c r="U178" s="35"/>
      <c r="V178" s="35"/>
      <c r="W178" s="36"/>
    </row>
    <row r="179" spans="1:23" s="47" customFormat="1" x14ac:dyDescent="0.35">
      <c r="A179" s="114"/>
      <c r="B179" s="112"/>
      <c r="C179" s="112"/>
      <c r="D179" s="112"/>
      <c r="E179" s="112"/>
      <c r="F179" s="112"/>
      <c r="G179" s="103"/>
      <c r="H179" s="113"/>
      <c r="I179" s="113"/>
      <c r="J179" s="53">
        <v>448</v>
      </c>
      <c r="K179" s="51">
        <f>K178*28</f>
        <v>154</v>
      </c>
      <c r="L179" s="111"/>
      <c r="M179" s="111"/>
      <c r="N179" s="111"/>
      <c r="O179" s="111"/>
      <c r="P179" s="111"/>
      <c r="Q179" s="111"/>
      <c r="R179" s="51">
        <f>J179-K179</f>
        <v>294</v>
      </c>
      <c r="S179" s="52">
        <f>SUM(S180:S181)</f>
        <v>294</v>
      </c>
      <c r="T179" s="35"/>
      <c r="U179" s="35"/>
      <c r="V179" s="35"/>
      <c r="W179" s="36"/>
    </row>
    <row r="180" spans="1:23" s="47" customFormat="1" x14ac:dyDescent="0.35">
      <c r="A180" s="114"/>
      <c r="B180" s="112"/>
      <c r="C180" s="112"/>
      <c r="D180" s="112"/>
      <c r="E180" s="112"/>
      <c r="F180" s="112"/>
      <c r="G180" s="77" t="s">
        <v>81</v>
      </c>
      <c r="H180" s="1" t="s">
        <v>25</v>
      </c>
      <c r="I180" s="1"/>
      <c r="J180" s="28" t="s">
        <v>75</v>
      </c>
      <c r="K180" s="29">
        <f>SUM(L180,O180)</f>
        <v>0.5</v>
      </c>
      <c r="L180" s="29">
        <f>IF(I180="m",(M180+N180)*2.5*V180/28,(M180+N180)*2*V180/28)</f>
        <v>0</v>
      </c>
      <c r="M180" s="29">
        <v>0</v>
      </c>
      <c r="N180" s="29">
        <v>0</v>
      </c>
      <c r="O180" s="29">
        <f>IF(I180="m",(P180+Q180)*1.5*V180/28,(P180+Q180)*1*V180/28)</f>
        <v>0.5</v>
      </c>
      <c r="P180" s="29">
        <v>1</v>
      </c>
      <c r="Q180" s="29">
        <v>0</v>
      </c>
      <c r="R180" s="1" t="s">
        <v>85</v>
      </c>
      <c r="S180" s="61">
        <v>150</v>
      </c>
      <c r="T180" s="27"/>
      <c r="U180" s="2"/>
      <c r="V180" s="5">
        <v>14</v>
      </c>
      <c r="W180" s="6" t="s">
        <v>106</v>
      </c>
    </row>
    <row r="181" spans="1:23" s="47" customFormat="1" x14ac:dyDescent="0.35">
      <c r="A181" s="114"/>
      <c r="B181" s="112"/>
      <c r="C181" s="112"/>
      <c r="D181" s="112"/>
      <c r="E181" s="112"/>
      <c r="F181" s="112"/>
      <c r="G181" s="78" t="s">
        <v>88</v>
      </c>
      <c r="H181" s="1" t="s">
        <v>122</v>
      </c>
      <c r="I181" s="1"/>
      <c r="J181" s="1" t="s">
        <v>60</v>
      </c>
      <c r="K181" s="18">
        <f t="shared" ref="K180:K182" si="51">SUM(L181,O181)</f>
        <v>4</v>
      </c>
      <c r="L181" s="57">
        <f t="shared" ref="L181" si="52">IF(I181="m",(M181+N181)*2.5*V181/28,(M181+N181)*2*V181/28)</f>
        <v>0</v>
      </c>
      <c r="M181" s="18">
        <v>0</v>
      </c>
      <c r="N181" s="18">
        <v>0</v>
      </c>
      <c r="O181" s="57">
        <f t="shared" ref="O181" si="53">IF(I181="m",(P181+Q181)*1.5*V181/28,(P181+Q181)*1*V181/28)</f>
        <v>4</v>
      </c>
      <c r="P181" s="18">
        <v>4</v>
      </c>
      <c r="Q181" s="18">
        <v>4</v>
      </c>
      <c r="R181" s="28" t="s">
        <v>44</v>
      </c>
      <c r="S181" s="30">
        <v>144</v>
      </c>
      <c r="T181" s="2"/>
      <c r="U181" s="2"/>
      <c r="V181" s="1">
        <v>14</v>
      </c>
      <c r="W181" s="4" t="s">
        <v>129</v>
      </c>
    </row>
    <row r="182" spans="1:23" x14ac:dyDescent="0.35">
      <c r="A182" s="114"/>
      <c r="B182" s="112"/>
      <c r="C182" s="112"/>
      <c r="D182" s="112"/>
      <c r="E182" s="112"/>
      <c r="F182" s="112"/>
      <c r="G182" s="77" t="s">
        <v>139</v>
      </c>
      <c r="H182" s="1" t="s">
        <v>25</v>
      </c>
      <c r="I182" s="1"/>
      <c r="J182" s="1" t="s">
        <v>36</v>
      </c>
      <c r="K182" s="18">
        <f t="shared" si="51"/>
        <v>1</v>
      </c>
      <c r="L182" s="29">
        <f>IF(I182="m",(M182+N182)*2.5*V162/28,(M182+N182)*2*V162/28)</f>
        <v>0</v>
      </c>
      <c r="M182" s="18">
        <v>0</v>
      </c>
      <c r="N182" s="18">
        <v>0</v>
      </c>
      <c r="O182" s="57">
        <f>IF(I182="m",(P182+Q182)*1.5*V162/28,(P182+Q182)*1*V162/28)</f>
        <v>1</v>
      </c>
      <c r="P182" s="18">
        <v>0</v>
      </c>
      <c r="Q182" s="18">
        <v>2</v>
      </c>
      <c r="R182" s="67"/>
      <c r="S182" s="67"/>
      <c r="T182" s="67"/>
      <c r="U182" s="67"/>
      <c r="V182" s="2">
        <v>14</v>
      </c>
      <c r="W182" s="6" t="s">
        <v>65</v>
      </c>
    </row>
    <row r="183" spans="1:23" x14ac:dyDescent="0.35">
      <c r="R183" s="9"/>
      <c r="S183" s="9"/>
      <c r="T183" s="9"/>
      <c r="U183" s="9"/>
      <c r="V183" s="9"/>
      <c r="W183" s="9"/>
    </row>
    <row r="184" spans="1:23" x14ac:dyDescent="0.35">
      <c r="F184" s="9"/>
      <c r="G184" s="55" t="s">
        <v>154</v>
      </c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1:23" x14ac:dyDescent="0.35">
      <c r="F185" s="56" t="s">
        <v>155</v>
      </c>
      <c r="G185" s="78" t="s">
        <v>158</v>
      </c>
      <c r="H185" s="1" t="s">
        <v>25</v>
      </c>
      <c r="I185" s="1"/>
      <c r="J185" s="1" t="s">
        <v>191</v>
      </c>
      <c r="K185" s="57">
        <f>SUM(L185,O185)</f>
        <v>2</v>
      </c>
      <c r="L185" s="57">
        <f>IF(I185="m",(M185+N185)*2.5*V185/28,(M185+N185)*2*V185/28)</f>
        <v>0</v>
      </c>
      <c r="M185" s="18">
        <v>0</v>
      </c>
      <c r="N185" s="18">
        <v>0</v>
      </c>
      <c r="O185" s="57">
        <f>IF(I185="m",(P185+Q185)*1.5*V185/28,(P185+Q185)*1*V185/28)</f>
        <v>2</v>
      </c>
      <c r="P185" s="18">
        <v>2</v>
      </c>
      <c r="Q185" s="18">
        <v>2</v>
      </c>
      <c r="R185" s="1"/>
      <c r="S185" s="61"/>
      <c r="T185" s="3"/>
      <c r="U185" s="3"/>
      <c r="V185" s="3">
        <v>14</v>
      </c>
      <c r="W185" s="6" t="s">
        <v>208</v>
      </c>
    </row>
    <row r="186" spans="1:23" x14ac:dyDescent="0.35">
      <c r="F186" s="56" t="s">
        <v>159</v>
      </c>
      <c r="G186" s="78" t="s">
        <v>160</v>
      </c>
      <c r="H186" s="1" t="s">
        <v>25</v>
      </c>
      <c r="I186" s="1"/>
      <c r="J186" s="1" t="s">
        <v>53</v>
      </c>
      <c r="K186" s="57">
        <f>SUM(L186,O186)</f>
        <v>1.7142857142857142</v>
      </c>
      <c r="L186" s="57">
        <f>IF(I186="m",(M186+N186)*2.5*V186/28,(M186+N186)*2*V186/28)</f>
        <v>1.7142857142857142</v>
      </c>
      <c r="M186" s="18">
        <v>0</v>
      </c>
      <c r="N186" s="18">
        <v>2</v>
      </c>
      <c r="O186" s="57">
        <f>IF(I186="m",(P186+Q186)*1.5*V186/28,(P186+Q186)*1*V186/28)</f>
        <v>0</v>
      </c>
      <c r="P186" s="18">
        <v>0</v>
      </c>
      <c r="Q186" s="18">
        <v>0</v>
      </c>
      <c r="R186" s="1"/>
      <c r="S186" s="61"/>
      <c r="T186" s="2"/>
      <c r="U186" s="2"/>
      <c r="V186" s="5">
        <v>12</v>
      </c>
      <c r="W186" s="6" t="s">
        <v>161</v>
      </c>
    </row>
  </sheetData>
  <autoFilter ref="A5:W182" xr:uid="{00000000-0009-0000-0000-000000000000}"/>
  <mergeCells count="352">
    <mergeCell ref="I39:I40"/>
    <mergeCell ref="L39:L40"/>
    <mergeCell ref="M39:M40"/>
    <mergeCell ref="N39:N40"/>
    <mergeCell ref="O39:O40"/>
    <mergeCell ref="P39:P40"/>
    <mergeCell ref="Q39:Q40"/>
    <mergeCell ref="P178:P179"/>
    <mergeCell ref="Q178:Q179"/>
    <mergeCell ref="I178:I179"/>
    <mergeCell ref="L178:L179"/>
    <mergeCell ref="M178:M179"/>
    <mergeCell ref="N178:N179"/>
    <mergeCell ref="O178:O179"/>
    <mergeCell ref="O166:O167"/>
    <mergeCell ref="P166:P167"/>
    <mergeCell ref="Q166:Q167"/>
    <mergeCell ref="I166:I167"/>
    <mergeCell ref="L166:L167"/>
    <mergeCell ref="M166:M167"/>
    <mergeCell ref="N166:N167"/>
    <mergeCell ref="L156:L157"/>
    <mergeCell ref="M156:M157"/>
    <mergeCell ref="N156:N157"/>
    <mergeCell ref="G178:G179"/>
    <mergeCell ref="G166:G167"/>
    <mergeCell ref="H166:H167"/>
    <mergeCell ref="A166:A177"/>
    <mergeCell ref="B166:B177"/>
    <mergeCell ref="C166:C177"/>
    <mergeCell ref="D166:D177"/>
    <mergeCell ref="E166:E177"/>
    <mergeCell ref="F166:F177"/>
    <mergeCell ref="H178:H179"/>
    <mergeCell ref="D149:D155"/>
    <mergeCell ref="E149:E155"/>
    <mergeCell ref="F149:F155"/>
    <mergeCell ref="A178:A182"/>
    <mergeCell ref="B178:B182"/>
    <mergeCell ref="C178:C182"/>
    <mergeCell ref="D178:D182"/>
    <mergeCell ref="E178:E182"/>
    <mergeCell ref="F178:F182"/>
    <mergeCell ref="O156:O157"/>
    <mergeCell ref="P156:P157"/>
    <mergeCell ref="Q156:Q157"/>
    <mergeCell ref="Q149:Q150"/>
    <mergeCell ref="A156:A165"/>
    <mergeCell ref="B156:B165"/>
    <mergeCell ref="C156:C165"/>
    <mergeCell ref="D156:D165"/>
    <mergeCell ref="E156:E165"/>
    <mergeCell ref="F156:F165"/>
    <mergeCell ref="G156:G157"/>
    <mergeCell ref="H156:H157"/>
    <mergeCell ref="I156:I157"/>
    <mergeCell ref="I149:I150"/>
    <mergeCell ref="L149:L150"/>
    <mergeCell ref="M149:M150"/>
    <mergeCell ref="N149:N150"/>
    <mergeCell ref="O149:O150"/>
    <mergeCell ref="P149:P150"/>
    <mergeCell ref="A149:A155"/>
    <mergeCell ref="B149:B155"/>
    <mergeCell ref="G149:G150"/>
    <mergeCell ref="H149:H150"/>
    <mergeCell ref="C149:C155"/>
    <mergeCell ref="Q130:Q131"/>
    <mergeCell ref="A137:A148"/>
    <mergeCell ref="B137:B148"/>
    <mergeCell ref="C137:C148"/>
    <mergeCell ref="D137:D148"/>
    <mergeCell ref="E137:E148"/>
    <mergeCell ref="F137:F148"/>
    <mergeCell ref="G137:G138"/>
    <mergeCell ref="G130:G131"/>
    <mergeCell ref="H130:H131"/>
    <mergeCell ref="I130:I131"/>
    <mergeCell ref="L130:L131"/>
    <mergeCell ref="M130:M131"/>
    <mergeCell ref="N130:N131"/>
    <mergeCell ref="A130:A136"/>
    <mergeCell ref="B130:B136"/>
    <mergeCell ref="C130:C136"/>
    <mergeCell ref="D130:D136"/>
    <mergeCell ref="E130:E136"/>
    <mergeCell ref="F130:F136"/>
    <mergeCell ref="P137:P138"/>
    <mergeCell ref="Q137:Q138"/>
    <mergeCell ref="I137:I138"/>
    <mergeCell ref="L137:L138"/>
    <mergeCell ref="N120:N121"/>
    <mergeCell ref="O120:O121"/>
    <mergeCell ref="A120:A129"/>
    <mergeCell ref="B120:B129"/>
    <mergeCell ref="C120:C129"/>
    <mergeCell ref="D120:D129"/>
    <mergeCell ref="E120:E129"/>
    <mergeCell ref="F120:F129"/>
    <mergeCell ref="G120:G121"/>
    <mergeCell ref="H120:H121"/>
    <mergeCell ref="I120:I121"/>
    <mergeCell ref="N94:N95"/>
    <mergeCell ref="O94:O95"/>
    <mergeCell ref="P94:P95"/>
    <mergeCell ref="Q94:Q95"/>
    <mergeCell ref="Q103:Q104"/>
    <mergeCell ref="L103:L104"/>
    <mergeCell ref="M103:M104"/>
    <mergeCell ref="O103:O104"/>
    <mergeCell ref="H137:H138"/>
    <mergeCell ref="O130:O131"/>
    <mergeCell ref="P130:P131"/>
    <mergeCell ref="N110:N111"/>
    <mergeCell ref="N103:N104"/>
    <mergeCell ref="P103:P104"/>
    <mergeCell ref="O110:O111"/>
    <mergeCell ref="P110:P111"/>
    <mergeCell ref="Q110:Q111"/>
    <mergeCell ref="M137:M138"/>
    <mergeCell ref="N137:N138"/>
    <mergeCell ref="O137:O138"/>
    <mergeCell ref="P120:P121"/>
    <mergeCell ref="Q120:Q121"/>
    <mergeCell ref="L120:L121"/>
    <mergeCell ref="M120:M121"/>
    <mergeCell ref="H94:H95"/>
    <mergeCell ref="I94:I95"/>
    <mergeCell ref="C78:C86"/>
    <mergeCell ref="D78:D86"/>
    <mergeCell ref="E78:E86"/>
    <mergeCell ref="F78:F86"/>
    <mergeCell ref="I110:I111"/>
    <mergeCell ref="L110:L111"/>
    <mergeCell ref="M110:M111"/>
    <mergeCell ref="G94:G95"/>
    <mergeCell ref="G110:G111"/>
    <mergeCell ref="H110:H111"/>
    <mergeCell ref="L87:L88"/>
    <mergeCell ref="M87:M88"/>
    <mergeCell ref="C103:C109"/>
    <mergeCell ref="D103:D109"/>
    <mergeCell ref="E103:E109"/>
    <mergeCell ref="F103:F109"/>
    <mergeCell ref="G103:G104"/>
    <mergeCell ref="H103:H104"/>
    <mergeCell ref="L94:L95"/>
    <mergeCell ref="I103:I104"/>
    <mergeCell ref="M94:M95"/>
    <mergeCell ref="A110:A119"/>
    <mergeCell ref="B110:B119"/>
    <mergeCell ref="C110:C119"/>
    <mergeCell ref="D110:D119"/>
    <mergeCell ref="E110:E119"/>
    <mergeCell ref="F110:F119"/>
    <mergeCell ref="A94:A102"/>
    <mergeCell ref="B94:B102"/>
    <mergeCell ref="C94:C102"/>
    <mergeCell ref="D94:D102"/>
    <mergeCell ref="E94:E102"/>
    <mergeCell ref="F94:F102"/>
    <mergeCell ref="A103:A109"/>
    <mergeCell ref="B103:B109"/>
    <mergeCell ref="N87:N88"/>
    <mergeCell ref="O87:O88"/>
    <mergeCell ref="P87:P88"/>
    <mergeCell ref="Q87:Q88"/>
    <mergeCell ref="Q78:Q79"/>
    <mergeCell ref="A87:A93"/>
    <mergeCell ref="B87:B93"/>
    <mergeCell ref="C87:C93"/>
    <mergeCell ref="D87:D93"/>
    <mergeCell ref="E87:E93"/>
    <mergeCell ref="F87:F93"/>
    <mergeCell ref="G87:G88"/>
    <mergeCell ref="H87:H88"/>
    <mergeCell ref="I87:I88"/>
    <mergeCell ref="I78:I79"/>
    <mergeCell ref="L78:L79"/>
    <mergeCell ref="M78:M79"/>
    <mergeCell ref="N78:N79"/>
    <mergeCell ref="O78:O79"/>
    <mergeCell ref="P78:P79"/>
    <mergeCell ref="A78:A86"/>
    <mergeCell ref="B78:B86"/>
    <mergeCell ref="G78:G79"/>
    <mergeCell ref="H78:H79"/>
    <mergeCell ref="N54:N55"/>
    <mergeCell ref="O54:O55"/>
    <mergeCell ref="P54:P55"/>
    <mergeCell ref="A54:A61"/>
    <mergeCell ref="B54:B61"/>
    <mergeCell ref="C54:C61"/>
    <mergeCell ref="H70:H71"/>
    <mergeCell ref="A70:A77"/>
    <mergeCell ref="B70:B77"/>
    <mergeCell ref="C70:C77"/>
    <mergeCell ref="D70:D77"/>
    <mergeCell ref="E70:E77"/>
    <mergeCell ref="F70:F77"/>
    <mergeCell ref="G70:G71"/>
    <mergeCell ref="A62:A69"/>
    <mergeCell ref="B62:B69"/>
    <mergeCell ref="C62:C69"/>
    <mergeCell ref="D62:D69"/>
    <mergeCell ref="E62:E69"/>
    <mergeCell ref="F62:F69"/>
    <mergeCell ref="G62:G63"/>
    <mergeCell ref="H62:H63"/>
    <mergeCell ref="I62:I63"/>
    <mergeCell ref="L62:L63"/>
    <mergeCell ref="M62:M63"/>
    <mergeCell ref="N62:N63"/>
    <mergeCell ref="O62:O63"/>
    <mergeCell ref="P70:P71"/>
    <mergeCell ref="Q70:Q71"/>
    <mergeCell ref="P62:P63"/>
    <mergeCell ref="Q62:Q63"/>
    <mergeCell ref="O70:O71"/>
    <mergeCell ref="I70:I71"/>
    <mergeCell ref="L70:L71"/>
    <mergeCell ref="M70:M71"/>
    <mergeCell ref="N70:N71"/>
    <mergeCell ref="D54:D61"/>
    <mergeCell ref="E54:E61"/>
    <mergeCell ref="F54:F61"/>
    <mergeCell ref="G54:G55"/>
    <mergeCell ref="H54:H55"/>
    <mergeCell ref="H46:H47"/>
    <mergeCell ref="O33:O34"/>
    <mergeCell ref="P33:P34"/>
    <mergeCell ref="Q33:Q34"/>
    <mergeCell ref="I33:I34"/>
    <mergeCell ref="L33:L34"/>
    <mergeCell ref="M33:M34"/>
    <mergeCell ref="N33:N34"/>
    <mergeCell ref="P46:P47"/>
    <mergeCell ref="Q46:Q47"/>
    <mergeCell ref="I46:I47"/>
    <mergeCell ref="L46:L47"/>
    <mergeCell ref="M46:M47"/>
    <mergeCell ref="N46:N47"/>
    <mergeCell ref="O46:O47"/>
    <mergeCell ref="Q54:Q55"/>
    <mergeCell ref="I54:I55"/>
    <mergeCell ref="L54:L55"/>
    <mergeCell ref="M54:M55"/>
    <mergeCell ref="G46:G47"/>
    <mergeCell ref="G33:G34"/>
    <mergeCell ref="H33:H34"/>
    <mergeCell ref="A33:A38"/>
    <mergeCell ref="B33:B38"/>
    <mergeCell ref="C33:C38"/>
    <mergeCell ref="D33:D38"/>
    <mergeCell ref="E33:E38"/>
    <mergeCell ref="F33:F38"/>
    <mergeCell ref="A39:A45"/>
    <mergeCell ref="B39:B45"/>
    <mergeCell ref="C39:C45"/>
    <mergeCell ref="D39:D45"/>
    <mergeCell ref="E39:E45"/>
    <mergeCell ref="F39:F45"/>
    <mergeCell ref="G39:G40"/>
    <mergeCell ref="H39:H40"/>
    <mergeCell ref="C19:C25"/>
    <mergeCell ref="D19:D25"/>
    <mergeCell ref="E19:E25"/>
    <mergeCell ref="F19:F25"/>
    <mergeCell ref="A46:A53"/>
    <mergeCell ref="B46:B53"/>
    <mergeCell ref="C46:C53"/>
    <mergeCell ref="D46:D53"/>
    <mergeCell ref="E46:E53"/>
    <mergeCell ref="F46:F53"/>
    <mergeCell ref="L26:L27"/>
    <mergeCell ref="M26:M27"/>
    <mergeCell ref="N26:N27"/>
    <mergeCell ref="O26:O27"/>
    <mergeCell ref="P26:P27"/>
    <mergeCell ref="Q26:Q27"/>
    <mergeCell ref="Q19:Q20"/>
    <mergeCell ref="A26:A32"/>
    <mergeCell ref="B26:B32"/>
    <mergeCell ref="C26:C32"/>
    <mergeCell ref="D26:D32"/>
    <mergeCell ref="E26:E32"/>
    <mergeCell ref="F26:F32"/>
    <mergeCell ref="G26:G27"/>
    <mergeCell ref="H26:H27"/>
    <mergeCell ref="I26:I27"/>
    <mergeCell ref="I19:I20"/>
    <mergeCell ref="L19:L20"/>
    <mergeCell ref="M19:M20"/>
    <mergeCell ref="N19:N20"/>
    <mergeCell ref="O19:O20"/>
    <mergeCell ref="P19:P20"/>
    <mergeCell ref="A19:A25"/>
    <mergeCell ref="B19:B25"/>
    <mergeCell ref="A13:A18"/>
    <mergeCell ref="B13:B18"/>
    <mergeCell ref="C13:C18"/>
    <mergeCell ref="D13:D18"/>
    <mergeCell ref="E13:E18"/>
    <mergeCell ref="F13:F18"/>
    <mergeCell ref="G13:G14"/>
    <mergeCell ref="P13:P14"/>
    <mergeCell ref="Q13:Q14"/>
    <mergeCell ref="L6:L7"/>
    <mergeCell ref="M6:M7"/>
    <mergeCell ref="N6:N7"/>
    <mergeCell ref="O6:O7"/>
    <mergeCell ref="P6:P7"/>
    <mergeCell ref="Q6:Q7"/>
    <mergeCell ref="G19:G20"/>
    <mergeCell ref="H19:H20"/>
    <mergeCell ref="H13:H14"/>
    <mergeCell ref="I13:I14"/>
    <mergeCell ref="L13:L14"/>
    <mergeCell ref="M13:M14"/>
    <mergeCell ref="N13:N14"/>
    <mergeCell ref="O13:O14"/>
    <mergeCell ref="I6:I7"/>
    <mergeCell ref="A1:A4"/>
    <mergeCell ref="B1:B4"/>
    <mergeCell ref="C1:C4"/>
    <mergeCell ref="D1:D4"/>
    <mergeCell ref="E1:E4"/>
    <mergeCell ref="F1:F4"/>
    <mergeCell ref="G1:G4"/>
    <mergeCell ref="H1:H4"/>
    <mergeCell ref="A6:A12"/>
    <mergeCell ref="B6:B12"/>
    <mergeCell ref="C6:C12"/>
    <mergeCell ref="D6:D12"/>
    <mergeCell ref="E6:E12"/>
    <mergeCell ref="F6:F12"/>
    <mergeCell ref="G6:G7"/>
    <mergeCell ref="H6:H7"/>
    <mergeCell ref="R1:S1"/>
    <mergeCell ref="T1:T4"/>
    <mergeCell ref="U1:U4"/>
    <mergeCell ref="V1:V4"/>
    <mergeCell ref="W1:W4"/>
    <mergeCell ref="I2:I4"/>
    <mergeCell ref="K2:K4"/>
    <mergeCell ref="L2:Q2"/>
    <mergeCell ref="R2:R4"/>
    <mergeCell ref="S2:S4"/>
    <mergeCell ref="J1:J4"/>
    <mergeCell ref="K1:Q1"/>
    <mergeCell ref="L3:N3"/>
    <mergeCell ref="O3:Q3"/>
  </mergeCells>
  <pageMargins left="0.7" right="0.7" top="0.75" bottom="0.75" header="0.3" footer="0.3"/>
  <pageSetup orientation="landscape" r:id="rId1"/>
  <ignoredErrors>
    <ignoredError sqref="O13 O19 O26 O33 O39 O46 O54 O62 O70 O78 O87 O94 O103 O110 O120 O130 O137 O149 O156 O166 O17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 2024-25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R1</dc:creator>
  <cp:lastModifiedBy>R</cp:lastModifiedBy>
  <cp:lastPrinted>2024-07-15T19:22:50Z</cp:lastPrinted>
  <dcterms:created xsi:type="dcterms:W3CDTF">2019-06-04T10:26:36Z</dcterms:created>
  <dcterms:modified xsi:type="dcterms:W3CDTF">2024-09-03T10:24:36Z</dcterms:modified>
</cp:coreProperties>
</file>